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onni\AppData\Local\Microsoft\Windows\INetCache\Content.Outlook\UEJJ9QRZ\"/>
    </mc:Choice>
  </mc:AlternateContent>
  <bookViews>
    <workbookView xWindow="0" yWindow="0" windowWidth="28800" windowHeight="12300"/>
  </bookViews>
  <sheets>
    <sheet name="Foglio1" sheetId="1" r:id="rId1"/>
  </sheets>
  <definedNames>
    <definedName name="_xlnm._FilterDatabase" localSheetId="0" hidden="1">Foglio1!$A$1:$K$112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9" i="1" l="1"/>
  <c r="K117" i="1"/>
  <c r="J112" i="1" l="1"/>
  <c r="K112" i="1"/>
  <c r="K103" i="1"/>
  <c r="K104" i="1"/>
  <c r="K105" i="1"/>
  <c r="K106" i="1"/>
  <c r="K107" i="1"/>
  <c r="K108" i="1"/>
  <c r="K109" i="1"/>
  <c r="K110" i="1"/>
  <c r="K111" i="1"/>
  <c r="I103" i="1"/>
  <c r="I104" i="1"/>
  <c r="I105" i="1"/>
  <c r="I106" i="1"/>
  <c r="I107" i="1"/>
  <c r="I108" i="1"/>
  <c r="I109" i="1"/>
  <c r="I110" i="1"/>
  <c r="I111" i="1"/>
  <c r="G103" i="1"/>
  <c r="G104" i="1"/>
  <c r="G105" i="1"/>
  <c r="G106" i="1"/>
  <c r="G107" i="1"/>
  <c r="G108" i="1"/>
  <c r="G109" i="1"/>
  <c r="G110" i="1"/>
  <c r="G111" i="1"/>
  <c r="G2" i="1"/>
  <c r="I2" i="1" s="1"/>
  <c r="K2" i="1" s="1"/>
  <c r="G3" i="1"/>
  <c r="I3" i="1" s="1"/>
  <c r="K3" i="1" s="1"/>
  <c r="G4" i="1"/>
  <c r="I4" i="1" s="1"/>
  <c r="K4" i="1" s="1"/>
  <c r="G5" i="1"/>
  <c r="I5" i="1" s="1"/>
  <c r="K5" i="1" s="1"/>
  <c r="G6" i="1"/>
  <c r="I6" i="1" s="1"/>
  <c r="K6" i="1" s="1"/>
  <c r="G7" i="1"/>
  <c r="I7" i="1" s="1"/>
  <c r="K7" i="1" s="1"/>
  <c r="G8" i="1"/>
  <c r="I8" i="1" s="1"/>
  <c r="K8" i="1" s="1"/>
  <c r="G9" i="1"/>
  <c r="I9" i="1" s="1"/>
  <c r="K9" i="1" s="1"/>
  <c r="G10" i="1"/>
  <c r="I10" i="1"/>
  <c r="K10" i="1" s="1"/>
  <c r="G11" i="1"/>
  <c r="I11" i="1" s="1"/>
  <c r="K11" i="1" s="1"/>
  <c r="G12" i="1"/>
  <c r="I12" i="1"/>
  <c r="K12" i="1" s="1"/>
  <c r="G13" i="1"/>
  <c r="I13" i="1" s="1"/>
  <c r="K13" i="1" s="1"/>
  <c r="G14" i="1"/>
  <c r="I14" i="1" s="1"/>
  <c r="K14" i="1" s="1"/>
  <c r="G15" i="1"/>
  <c r="I15" i="1" s="1"/>
  <c r="K15" i="1" s="1"/>
  <c r="G16" i="1"/>
  <c r="I16" i="1" s="1"/>
  <c r="K16" i="1" s="1"/>
  <c r="G17" i="1"/>
  <c r="I17" i="1" s="1"/>
  <c r="K17" i="1" s="1"/>
  <c r="G18" i="1"/>
  <c r="I18" i="1" s="1"/>
  <c r="K18" i="1" s="1"/>
  <c r="G19" i="1"/>
  <c r="I19" i="1" s="1"/>
  <c r="K19" i="1" s="1"/>
  <c r="G20" i="1"/>
  <c r="I20" i="1" s="1"/>
  <c r="K20" i="1" s="1"/>
  <c r="G21" i="1"/>
  <c r="I21" i="1" s="1"/>
  <c r="K21" i="1" s="1"/>
  <c r="G22" i="1"/>
  <c r="I22" i="1"/>
  <c r="K22" i="1" s="1"/>
  <c r="G23" i="1"/>
  <c r="I23" i="1" s="1"/>
  <c r="K23" i="1" s="1"/>
  <c r="G24" i="1"/>
  <c r="I24" i="1" s="1"/>
  <c r="K24" i="1" s="1"/>
  <c r="G25" i="1"/>
  <c r="I25" i="1"/>
  <c r="K25" i="1" s="1"/>
  <c r="G26" i="1"/>
  <c r="I26" i="1" s="1"/>
  <c r="K26" i="1" s="1"/>
  <c r="G27" i="1"/>
  <c r="I27" i="1" s="1"/>
  <c r="K27" i="1" s="1"/>
  <c r="G28" i="1"/>
  <c r="I28" i="1" s="1"/>
  <c r="K28" i="1" s="1"/>
  <c r="G29" i="1"/>
  <c r="I29" i="1" s="1"/>
  <c r="K29" i="1" s="1"/>
  <c r="G30" i="1"/>
  <c r="I30" i="1" s="1"/>
  <c r="K30" i="1" s="1"/>
  <c r="G31" i="1"/>
  <c r="I31" i="1" s="1"/>
  <c r="K31" i="1" s="1"/>
  <c r="G32" i="1"/>
  <c r="I32" i="1" s="1"/>
  <c r="K32" i="1" s="1"/>
  <c r="G33" i="1"/>
  <c r="I33" i="1"/>
  <c r="K33" i="1" s="1"/>
  <c r="G34" i="1"/>
  <c r="I34" i="1" s="1"/>
  <c r="K34" i="1" s="1"/>
  <c r="G35" i="1"/>
  <c r="I35" i="1" s="1"/>
  <c r="K35" i="1" s="1"/>
  <c r="G36" i="1"/>
  <c r="I36" i="1" s="1"/>
  <c r="K36" i="1" s="1"/>
  <c r="G37" i="1"/>
  <c r="I37" i="1" s="1"/>
  <c r="K37" i="1" s="1"/>
  <c r="G38" i="1"/>
  <c r="I38" i="1" s="1"/>
  <c r="K38" i="1" s="1"/>
  <c r="G39" i="1"/>
  <c r="I39" i="1" s="1"/>
  <c r="K39" i="1" s="1"/>
  <c r="G40" i="1"/>
  <c r="I40" i="1"/>
  <c r="K40" i="1" s="1"/>
  <c r="G41" i="1"/>
  <c r="I41" i="1" s="1"/>
  <c r="K41" i="1" s="1"/>
  <c r="G42" i="1"/>
  <c r="I42" i="1" s="1"/>
  <c r="K42" i="1" s="1"/>
  <c r="G43" i="1"/>
  <c r="I43" i="1" s="1"/>
  <c r="K43" i="1" s="1"/>
  <c r="G44" i="1"/>
  <c r="I44" i="1" s="1"/>
  <c r="K44" i="1" s="1"/>
  <c r="G45" i="1"/>
  <c r="I45" i="1" s="1"/>
  <c r="K45" i="1" s="1"/>
  <c r="G46" i="1"/>
  <c r="I46" i="1"/>
  <c r="K46" i="1" s="1"/>
  <c r="G47" i="1"/>
  <c r="I47" i="1" s="1"/>
  <c r="K47" i="1" s="1"/>
  <c r="G48" i="1"/>
  <c r="I48" i="1"/>
  <c r="K48" i="1" s="1"/>
  <c r="G49" i="1"/>
  <c r="I49" i="1" s="1"/>
  <c r="K49" i="1" s="1"/>
  <c r="G50" i="1"/>
  <c r="I50" i="1" s="1"/>
  <c r="K50" i="1" s="1"/>
  <c r="G51" i="1"/>
  <c r="I51" i="1" s="1"/>
  <c r="K51" i="1" s="1"/>
  <c r="G52" i="1"/>
  <c r="I52" i="1" s="1"/>
  <c r="K52" i="1" s="1"/>
  <c r="G53" i="1"/>
  <c r="I53" i="1" s="1"/>
  <c r="K53" i="1" s="1"/>
  <c r="G54" i="1"/>
  <c r="I54" i="1"/>
  <c r="K54" i="1" s="1"/>
  <c r="G55" i="1"/>
  <c r="I55" i="1" s="1"/>
  <c r="K55" i="1" s="1"/>
  <c r="G56" i="1"/>
  <c r="I56" i="1" s="1"/>
  <c r="K56" i="1" s="1"/>
  <c r="G57" i="1"/>
  <c r="I57" i="1"/>
  <c r="K57" i="1" s="1"/>
  <c r="G58" i="1"/>
  <c r="I58" i="1" s="1"/>
  <c r="K58" i="1" s="1"/>
  <c r="G59" i="1"/>
  <c r="I59" i="1" s="1"/>
  <c r="K59" i="1" s="1"/>
  <c r="G60" i="1"/>
  <c r="I60" i="1" s="1"/>
  <c r="K60" i="1" s="1"/>
  <c r="G61" i="1"/>
  <c r="I61" i="1" s="1"/>
  <c r="K61" i="1" s="1"/>
  <c r="G62" i="1"/>
  <c r="I62" i="1" s="1"/>
  <c r="K62" i="1" s="1"/>
  <c r="G63" i="1"/>
  <c r="I63" i="1" s="1"/>
  <c r="K63" i="1" s="1"/>
  <c r="G64" i="1"/>
  <c r="I64" i="1" s="1"/>
  <c r="K64" i="1" s="1"/>
  <c r="G65" i="1"/>
  <c r="I65" i="1"/>
  <c r="K65" i="1" s="1"/>
  <c r="G66" i="1"/>
  <c r="I66" i="1" s="1"/>
  <c r="K66" i="1" s="1"/>
  <c r="G67" i="1"/>
  <c r="I67" i="1" s="1"/>
  <c r="K67" i="1" s="1"/>
  <c r="G68" i="1"/>
  <c r="I68" i="1" s="1"/>
  <c r="K68" i="1" s="1"/>
  <c r="G69" i="1"/>
  <c r="I69" i="1" s="1"/>
  <c r="K69" i="1" s="1"/>
  <c r="G70" i="1"/>
  <c r="I70" i="1" s="1"/>
  <c r="K70" i="1" s="1"/>
  <c r="G71" i="1"/>
  <c r="I71" i="1" s="1"/>
  <c r="K71" i="1" s="1"/>
  <c r="G72" i="1"/>
  <c r="I72" i="1"/>
  <c r="K72" i="1" s="1"/>
  <c r="G73" i="1"/>
  <c r="I73" i="1" s="1"/>
  <c r="K73" i="1" s="1"/>
  <c r="G74" i="1"/>
  <c r="I74" i="1" s="1"/>
  <c r="K74" i="1" s="1"/>
  <c r="G75" i="1"/>
  <c r="I75" i="1" s="1"/>
  <c r="K75" i="1" s="1"/>
  <c r="G76" i="1"/>
  <c r="I76" i="1" s="1"/>
  <c r="K76" i="1" s="1"/>
  <c r="G77" i="1"/>
  <c r="I77" i="1" s="1"/>
  <c r="K77" i="1" s="1"/>
  <c r="G78" i="1"/>
  <c r="I78" i="1"/>
  <c r="K78" i="1" s="1"/>
  <c r="G79" i="1"/>
  <c r="I79" i="1" s="1"/>
  <c r="K79" i="1" s="1"/>
  <c r="G80" i="1"/>
  <c r="I80" i="1"/>
  <c r="K80" i="1" s="1"/>
  <c r="G81" i="1"/>
  <c r="I81" i="1" s="1"/>
  <c r="K81" i="1" s="1"/>
  <c r="G82" i="1"/>
  <c r="I82" i="1" s="1"/>
  <c r="K82" i="1" s="1"/>
  <c r="G83" i="1"/>
  <c r="I83" i="1" s="1"/>
  <c r="K83" i="1" s="1"/>
  <c r="G84" i="1"/>
  <c r="I84" i="1" s="1"/>
  <c r="K84" i="1" s="1"/>
  <c r="G85" i="1"/>
  <c r="I85" i="1" s="1"/>
  <c r="K85" i="1" s="1"/>
  <c r="G86" i="1"/>
  <c r="I86" i="1"/>
  <c r="K86" i="1" s="1"/>
  <c r="G87" i="1"/>
  <c r="I87" i="1" s="1"/>
  <c r="K87" i="1" s="1"/>
  <c r="G88" i="1"/>
  <c r="I88" i="1" s="1"/>
  <c r="K88" i="1" s="1"/>
  <c r="G89" i="1"/>
  <c r="I89" i="1"/>
  <c r="K89" i="1" s="1"/>
  <c r="G90" i="1"/>
  <c r="I90" i="1" s="1"/>
  <c r="K90" i="1" s="1"/>
  <c r="G91" i="1"/>
  <c r="I91" i="1" s="1"/>
  <c r="K91" i="1" s="1"/>
  <c r="G92" i="1"/>
  <c r="I92" i="1" s="1"/>
  <c r="K92" i="1" s="1"/>
  <c r="G93" i="1"/>
  <c r="I93" i="1" s="1"/>
  <c r="K93" i="1" s="1"/>
  <c r="G94" i="1"/>
  <c r="I94" i="1" s="1"/>
  <c r="K94" i="1" s="1"/>
  <c r="G95" i="1"/>
  <c r="I95" i="1" s="1"/>
  <c r="K95" i="1" s="1"/>
  <c r="G96" i="1"/>
  <c r="I96" i="1" s="1"/>
  <c r="K96" i="1" s="1"/>
  <c r="G97" i="1"/>
  <c r="I97" i="1"/>
  <c r="K97" i="1" s="1"/>
  <c r="G98" i="1"/>
  <c r="I98" i="1" s="1"/>
  <c r="K98" i="1" s="1"/>
  <c r="G99" i="1"/>
  <c r="K99" i="1" s="1"/>
  <c r="G100" i="1"/>
  <c r="I100" i="1" s="1"/>
  <c r="K100" i="1" s="1"/>
  <c r="G101" i="1"/>
  <c r="I101" i="1" s="1"/>
  <c r="K101" i="1" s="1"/>
  <c r="G102" i="1"/>
  <c r="I102" i="1" s="1"/>
  <c r="K102" i="1" s="1"/>
</calcChain>
</file>

<file path=xl/sharedStrings.xml><?xml version="1.0" encoding="utf-8"?>
<sst xmlns="http://schemas.openxmlformats.org/spreadsheetml/2006/main" count="239" uniqueCount="105">
  <si>
    <t>Codice Fornitore</t>
  </si>
  <si>
    <t>Fornitore</t>
  </si>
  <si>
    <t>Anno Pagamento</t>
  </si>
  <si>
    <t>Numero Documento</t>
  </si>
  <si>
    <t>Data Documento</t>
  </si>
  <si>
    <t>Data Pagamento</t>
  </si>
  <si>
    <t>Differenza data pagamento e data scadenza (A)</t>
  </si>
  <si>
    <t>Importo pagato (B)</t>
  </si>
  <si>
    <t>Giorni per importo pagato (A*B)</t>
  </si>
  <si>
    <t>000483</t>
  </si>
  <si>
    <t>ENI GAS E LUCE SPA - LUCE</t>
  </si>
  <si>
    <t>002060</t>
  </si>
  <si>
    <t>THERMO FISHER DIAGNOSTICS S.P.A.</t>
  </si>
  <si>
    <t>000326</t>
  </si>
  <si>
    <t>ITALIANA PETROLI SPA (EX TOTALERG)</t>
  </si>
  <si>
    <t>001014</t>
  </si>
  <si>
    <t>VWR INTERNATIONAL SRL</t>
  </si>
  <si>
    <t>001155</t>
  </si>
  <si>
    <t>INDUTEX SPA</t>
  </si>
  <si>
    <t>001589</t>
  </si>
  <si>
    <t>DIATEC srl</t>
  </si>
  <si>
    <t>002111</t>
  </si>
  <si>
    <t>LIOFILCHEM S.R.L.</t>
  </si>
  <si>
    <t>002575</t>
  </si>
  <si>
    <t>IDEXX LABORATORIES ITALIA S.R.L.</t>
  </si>
  <si>
    <t>003303</t>
  </si>
  <si>
    <t>EBM Elettronica Bio Medicale srl</t>
  </si>
  <si>
    <t>003615</t>
  </si>
  <si>
    <t>COOPSERVICE S.COOP.p.A.</t>
  </si>
  <si>
    <t>003801</t>
  </si>
  <si>
    <t>PIN.GO Società Cooperativa Sociale</t>
  </si>
  <si>
    <t>003950</t>
  </si>
  <si>
    <t>LABORATORIO ANALISI GUIDONIA SRL</t>
  </si>
  <si>
    <t>004068</t>
  </si>
  <si>
    <t>Maggioli Spa</t>
  </si>
  <si>
    <t>004093</t>
  </si>
  <si>
    <t>TECNOIMPIANTISTICA EDILIZIA SRL</t>
  </si>
  <si>
    <t>004469</t>
  </si>
  <si>
    <t>PLURIMA SPA</t>
  </si>
  <si>
    <t>004258</t>
  </si>
  <si>
    <t>DEA Formazione e Servizi s.n.c.</t>
  </si>
  <si>
    <t>005175</t>
  </si>
  <si>
    <t>CEIDA</t>
  </si>
  <si>
    <t>004810</t>
  </si>
  <si>
    <t>INITIAL ITALIA S.P.A.(EX CWS-BOCO)</t>
  </si>
  <si>
    <t>002871</t>
  </si>
  <si>
    <t>S.I.E.M. Società Italiana Elettro</t>
  </si>
  <si>
    <r>
      <rPr>
        <b/>
        <sz val="11"/>
        <color indexed="8"/>
        <rFont val="Calibri"/>
        <family val="2"/>
      </rPr>
      <t>NORMATIVA DI RIFERIMENTO</t>
    </r>
    <r>
      <rPr>
        <sz val="10"/>
        <rFont val="Arial"/>
        <family val="2"/>
      </rPr>
      <t>:</t>
    </r>
  </si>
  <si>
    <t xml:space="preserve">●art. 33 Decreto Leg.vo 14 marzo 2013 n. 33 </t>
  </si>
  <si>
    <r>
      <rPr>
        <sz val="11"/>
        <color indexed="8"/>
        <rFont val="Calibri"/>
        <family val="2"/>
      </rPr>
      <t xml:space="preserve">●art. 8 e </t>
    </r>
    <r>
      <rPr>
        <sz val="10"/>
        <rFont val="Arial"/>
        <family val="2"/>
      </rPr>
      <t>art. 41 D.L. 24 aprile 2014 n. 66 convertito con modificazioni dalla legge 23 giugno 2014 n. 89</t>
    </r>
  </si>
  <si>
    <t>● art. 9 DPCM del 22 settembre 2014</t>
  </si>
  <si>
    <t>● art. 4 comma 4 del D.L. 19 giugno 2015 n. 78</t>
  </si>
  <si>
    <t>● Circolare MEF n. 22 del 22/07/2015</t>
  </si>
  <si>
    <r>
      <t>L'</t>
    </r>
    <r>
      <rPr>
        <b/>
        <sz val="12"/>
        <color indexed="8"/>
        <rFont val="Calibri"/>
        <family val="2"/>
      </rPr>
      <t xml:space="preserve">indicatore di tempestivita' dei pagamenti </t>
    </r>
    <r>
      <rPr>
        <sz val="12"/>
        <color indexed="8"/>
        <rFont val="Calibri"/>
        <family val="2"/>
      </rPr>
      <t>di cui ai commi 1  e 2 dell'art. 9 del DPCM del 22 settembre 2014 e' calcolato  come  la  somma,  per  ciascuna fattura emessa a titolo corrispettivo di una transazione commerciale, dei giorni effettivi intercorrenti tra  la  data  di  scadenza  della fattura o richiesta equivalente di pagamento e la data di pagamento ai fornitori moltiplicata per l'importo dovuto, rapportata alla somma degli importi pagati nel periodo di riferimento.</t>
    </r>
  </si>
  <si>
    <t>000144</t>
  </si>
  <si>
    <t>IFAH EUROPE</t>
  </si>
  <si>
    <t>000499</t>
  </si>
  <si>
    <t>Medical Service 2000 SL</t>
  </si>
  <si>
    <t>003296</t>
  </si>
  <si>
    <t>CHEMISCHES UND VERINARUNTERCHUNGASA</t>
  </si>
  <si>
    <t>004100</t>
  </si>
  <si>
    <t>SYSTEMA CONSULTING SRL</t>
  </si>
  <si>
    <t>004148</t>
  </si>
  <si>
    <t>MEDIACONSULT SRL</t>
  </si>
  <si>
    <t>000495</t>
  </si>
  <si>
    <t>PLASTI FOR MOBIL</t>
  </si>
  <si>
    <t>002511</t>
  </si>
  <si>
    <t>ENTE NAZIONALE ITALIANO UNIFICAZION</t>
  </si>
  <si>
    <t>005167</t>
  </si>
  <si>
    <t>CENTRO ANTINCENDIO VITERBESE SRL</t>
  </si>
  <si>
    <t>000508</t>
  </si>
  <si>
    <t>MARSILI LETIZIA</t>
  </si>
  <si>
    <t>000333</t>
  </si>
  <si>
    <t>Nuova Information System snc</t>
  </si>
  <si>
    <t>000130</t>
  </si>
  <si>
    <t>Consorzio di Bonifica 3 MEDIO VALDA</t>
  </si>
  <si>
    <t>000442</t>
  </si>
  <si>
    <t>CONSORZIO 4 BASSO VALDARNO</t>
  </si>
  <si>
    <t>001291</t>
  </si>
  <si>
    <t>AMA ROMA S.p.A.</t>
  </si>
  <si>
    <t>001345</t>
  </si>
  <si>
    <t>COMUNE DI SIENA UFFICIO TRIBUTI</t>
  </si>
  <si>
    <t>001625</t>
  </si>
  <si>
    <t>AGENZIA DELLE ENTRATE</t>
  </si>
  <si>
    <t>000486</t>
  </si>
  <si>
    <t>EXITONE SPA</t>
  </si>
  <si>
    <t>002107</t>
  </si>
  <si>
    <t>PROKEME s.r.l.</t>
  </si>
  <si>
    <t>003031</t>
  </si>
  <si>
    <t>NUCLECO SPA</t>
  </si>
  <si>
    <t>003674</t>
  </si>
  <si>
    <t>Nada 2008 srl</t>
  </si>
  <si>
    <t>Data registrazione</t>
  </si>
  <si>
    <t>001871</t>
  </si>
  <si>
    <t>002226</t>
  </si>
  <si>
    <t>003198</t>
  </si>
  <si>
    <t>000501</t>
  </si>
  <si>
    <t>004852</t>
  </si>
  <si>
    <t>CONDA LABORATORIOS</t>
  </si>
  <si>
    <t>ID VET SARL</t>
  </si>
  <si>
    <t>SPRINGER-VERLAG GMBH</t>
  </si>
  <si>
    <t>TAYLOR AND FRANCIS</t>
  </si>
  <si>
    <t>BIOMEDICA PRIMATE RESEARCH CENTRE</t>
  </si>
  <si>
    <t>Indicatore di tempestività dei pagamenti II trimestre 2018 (espresso in giorni)</t>
  </si>
  <si>
    <t xml:space="preserve"> Data scadenza calcolata su data registrazione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</si>
</sst>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d/m/yyyy;@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72"/>
      <name val="DejaVu Sans"/>
      <family val="2"/>
    </font>
    <font>
      <b/>
      <sz val="9"/>
      <name val="DejaVu Sans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2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7" tint="0.39994506668294322"/>
      </left>
      <right/>
      <top style="thick">
        <color theme="7" tint="0.39994506668294322"/>
      </top>
      <bottom/>
      <diagonal/>
    </border>
    <border>
      <left/>
      <right/>
      <top style="thick">
        <color theme="7" tint="0.39994506668294322"/>
      </top>
      <bottom/>
      <diagonal/>
    </border>
    <border>
      <left/>
      <right style="thick">
        <color theme="7" tint="0.39994506668294322"/>
      </right>
      <top style="thick">
        <color theme="7" tint="0.39994506668294322"/>
      </top>
      <bottom/>
      <diagonal/>
    </border>
    <border>
      <left style="thick">
        <color theme="7" tint="0.39994506668294322"/>
      </left>
      <right/>
      <top/>
      <bottom/>
      <diagonal/>
    </border>
    <border>
      <left/>
      <right style="thick">
        <color theme="7" tint="0.39994506668294322"/>
      </right>
      <top/>
      <bottom/>
      <diagonal/>
    </border>
    <border>
      <left style="thick">
        <color theme="7" tint="0.39994506668294322"/>
      </left>
      <right/>
      <top/>
      <bottom style="thick">
        <color theme="7" tint="0.39994506668294322"/>
      </bottom>
      <diagonal/>
    </border>
    <border>
      <left/>
      <right/>
      <top/>
      <bottom style="thick">
        <color theme="7" tint="0.39994506668294322"/>
      </bottom>
      <diagonal/>
    </border>
    <border>
      <left/>
      <right style="thick">
        <color theme="7" tint="0.39994506668294322"/>
      </right>
      <top/>
      <bottom style="thick">
        <color theme="7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</cellStyleXfs>
  <cellXfs count="40">
    <xf numFmtId="0" fontId="0" fillId="0" borderId="0" xfId="0"/>
    <xf numFmtId="0" fontId="4" fillId="2" borderId="1" xfId="2" applyNumberFormat="1" applyFont="1" applyFill="1" applyBorder="1" applyAlignment="1">
      <alignment horizontal="center" vertical="center" wrapText="1"/>
    </xf>
    <xf numFmtId="164" fontId="4" fillId="2" borderId="1" xfId="2" applyNumberFormat="1" applyFont="1" applyFill="1" applyBorder="1" applyAlignment="1">
      <alignment horizontal="center" vertical="center" wrapText="1"/>
    </xf>
    <xf numFmtId="0" fontId="5" fillId="2" borderId="1" xfId="2" applyNumberFormat="1" applyFont="1" applyFill="1" applyBorder="1" applyAlignment="1">
      <alignment horizontal="center" vertical="center" wrapText="1"/>
    </xf>
    <xf numFmtId="1" fontId="4" fillId="2" borderId="1" xfId="2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3" fontId="0" fillId="0" borderId="1" xfId="0" applyNumberFormat="1" applyBorder="1"/>
    <xf numFmtId="0" fontId="3" fillId="0" borderId="0" xfId="3" applyFont="1" applyAlignment="1"/>
    <xf numFmtId="164" fontId="3" fillId="0" borderId="0" xfId="3" applyNumberFormat="1" applyFont="1" applyAlignment="1"/>
    <xf numFmtId="0" fontId="3" fillId="0" borderId="0" xfId="3" applyFont="1" applyAlignment="1">
      <alignment horizontal="right" vertical="top"/>
    </xf>
    <xf numFmtId="0" fontId="3" fillId="0" borderId="0" xfId="3" applyAlignment="1"/>
    <xf numFmtId="0" fontId="3" fillId="0" borderId="0" xfId="3" applyBorder="1" applyAlignment="1"/>
    <xf numFmtId="14" fontId="0" fillId="0" borderId="1" xfId="0" applyNumberFormat="1" applyBorder="1" applyAlignment="1">
      <alignment horizontal="center"/>
    </xf>
    <xf numFmtId="0" fontId="0" fillId="0" borderId="0" xfId="0" applyAlignment="1"/>
    <xf numFmtId="43" fontId="2" fillId="3" borderId="12" xfId="0" applyNumberFormat="1" applyFont="1" applyFill="1" applyBorder="1"/>
    <xf numFmtId="0" fontId="0" fillId="0" borderId="1" xfId="0" applyFont="1" applyFill="1" applyBorder="1"/>
    <xf numFmtId="14" fontId="0" fillId="0" borderId="1" xfId="0" applyNumberFormat="1" applyFont="1" applyFill="1" applyBorder="1"/>
    <xf numFmtId="0" fontId="0" fillId="0" borderId="1" xfId="0" applyFont="1" applyFill="1" applyBorder="1" applyAlignment="1">
      <alignment horizontal="center"/>
    </xf>
    <xf numFmtId="43" fontId="0" fillId="0" borderId="1" xfId="1" applyFont="1" applyFill="1" applyBorder="1"/>
    <xf numFmtId="0" fontId="9" fillId="0" borderId="0" xfId="3" applyFont="1" applyAlignment="1">
      <alignment horizontal="left"/>
    </xf>
    <xf numFmtId="0" fontId="9" fillId="0" borderId="0" xfId="3" applyFont="1" applyAlignment="1">
      <alignment horizontal="right" vertical="top"/>
    </xf>
    <xf numFmtId="0" fontId="10" fillId="0" borderId="2" xfId="3" applyFont="1" applyBorder="1" applyAlignment="1">
      <alignment horizontal="left" vertical="center" wrapText="1"/>
    </xf>
    <xf numFmtId="0" fontId="10" fillId="0" borderId="3" xfId="3" applyFont="1" applyBorder="1" applyAlignment="1">
      <alignment horizontal="left" vertical="center" wrapText="1"/>
    </xf>
    <xf numFmtId="0" fontId="10" fillId="0" borderId="3" xfId="3" applyFont="1" applyBorder="1" applyAlignment="1">
      <alignment horizontal="right" vertical="top" wrapText="1"/>
    </xf>
    <xf numFmtId="0" fontId="10" fillId="0" borderId="4" xfId="3" applyFont="1" applyBorder="1" applyAlignment="1">
      <alignment horizontal="left" vertical="center" wrapText="1"/>
    </xf>
    <xf numFmtId="0" fontId="10" fillId="0" borderId="5" xfId="3" applyFont="1" applyBorder="1" applyAlignment="1">
      <alignment horizontal="left" vertical="center" wrapText="1"/>
    </xf>
    <xf numFmtId="0" fontId="10" fillId="0" borderId="0" xfId="3" applyFont="1" applyBorder="1" applyAlignment="1">
      <alignment horizontal="left" vertical="center" wrapText="1"/>
    </xf>
    <xf numFmtId="0" fontId="10" fillId="0" borderId="0" xfId="3" applyFont="1" applyBorder="1" applyAlignment="1">
      <alignment horizontal="right" vertical="top" wrapText="1"/>
    </xf>
    <xf numFmtId="0" fontId="10" fillId="0" borderId="6" xfId="3" applyFont="1" applyBorder="1" applyAlignment="1">
      <alignment horizontal="left" vertical="center" wrapText="1"/>
    </xf>
    <xf numFmtId="0" fontId="10" fillId="0" borderId="7" xfId="3" applyFont="1" applyBorder="1" applyAlignment="1">
      <alignment horizontal="left" vertical="center" wrapText="1"/>
    </xf>
    <xf numFmtId="0" fontId="10" fillId="0" borderId="8" xfId="3" applyFont="1" applyBorder="1" applyAlignment="1">
      <alignment horizontal="left" vertical="center" wrapText="1"/>
    </xf>
    <xf numFmtId="0" fontId="10" fillId="0" borderId="8" xfId="3" applyFont="1" applyBorder="1" applyAlignment="1">
      <alignment horizontal="right" vertical="top" wrapText="1"/>
    </xf>
    <xf numFmtId="0" fontId="10" fillId="0" borderId="9" xfId="3" applyFont="1" applyBorder="1" applyAlignment="1">
      <alignment horizontal="left" vertical="center" wrapText="1"/>
    </xf>
    <xf numFmtId="0" fontId="6" fillId="3" borderId="1" xfId="2" applyNumberFormat="1" applyFont="1" applyFill="1" applyBorder="1" applyAlignment="1">
      <alignment horizontal="center" vertical="center" wrapText="1"/>
    </xf>
    <xf numFmtId="1" fontId="0" fillId="3" borderId="10" xfId="0" applyNumberFormat="1" applyFill="1" applyBorder="1" applyAlignment="1">
      <alignment horizontal="center" vertical="center"/>
    </xf>
    <xf numFmtId="1" fontId="0" fillId="3" borderId="11" xfId="0" applyNumberFormat="1" applyFill="1" applyBorder="1" applyAlignment="1">
      <alignment horizontal="center" vertical="center"/>
    </xf>
    <xf numFmtId="1" fontId="0" fillId="3" borderId="12" xfId="0" applyNumberFormat="1" applyFill="1" applyBorder="1" applyAlignment="1">
      <alignment horizontal="center" vertical="center"/>
    </xf>
    <xf numFmtId="0" fontId="3" fillId="0" borderId="0" xfId="3" applyAlignment="1">
      <alignment horizontal="left"/>
    </xf>
    <xf numFmtId="0" fontId="3" fillId="0" borderId="0" xfId="3" applyAlignment="1">
      <alignment horizontal="right" vertical="top"/>
    </xf>
    <xf numFmtId="0" fontId="0" fillId="0" borderId="0" xfId="0" applyAlignment="1"/>
  </cellXfs>
  <cellStyles count="4">
    <cellStyle name="Migliaia" xfId="1" builtinId="3"/>
    <cellStyle name="Normale" xfId="0" builtinId="0"/>
    <cellStyle name="Normale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3"/>
  <sheetViews>
    <sheetView tabSelected="1" topLeftCell="A91" workbookViewId="0">
      <selection sqref="A1:XFD1"/>
    </sheetView>
  </sheetViews>
  <sheetFormatPr defaultRowHeight="15"/>
  <cols>
    <col min="2" max="2" width="42.85546875" customWidth="1"/>
    <col min="3" max="3" width="16.5703125" customWidth="1"/>
    <col min="4" max="4" width="16.28515625" customWidth="1"/>
    <col min="5" max="6" width="13.85546875" customWidth="1"/>
    <col min="7" max="7" width="14.28515625" customWidth="1"/>
    <col min="8" max="8" width="13.28515625" customWidth="1"/>
    <col min="9" max="9" width="17.42578125" customWidth="1"/>
    <col min="10" max="10" width="14.7109375" bestFit="1" customWidth="1"/>
    <col min="11" max="11" width="19.42578125" customWidth="1"/>
  </cols>
  <sheetData>
    <row r="1" spans="1:11" ht="53.25" customHeigh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92</v>
      </c>
      <c r="G1" s="3" t="s">
        <v>104</v>
      </c>
      <c r="H1" s="1" t="s">
        <v>5</v>
      </c>
      <c r="I1" s="4" t="s">
        <v>6</v>
      </c>
      <c r="J1" s="1" t="s">
        <v>7</v>
      </c>
      <c r="K1" s="1" t="s">
        <v>8</v>
      </c>
    </row>
    <row r="2" spans="1:11">
      <c r="A2" s="15" t="s">
        <v>13</v>
      </c>
      <c r="B2" s="16" t="s">
        <v>14</v>
      </c>
      <c r="C2" s="5">
        <v>2018</v>
      </c>
      <c r="D2" s="17">
        <v>4761</v>
      </c>
      <c r="E2" s="16">
        <v>43100</v>
      </c>
      <c r="F2" s="16">
        <v>43151</v>
      </c>
      <c r="G2" s="12">
        <f>F2+60</f>
        <v>43211</v>
      </c>
      <c r="H2" s="12">
        <v>43196</v>
      </c>
      <c r="I2" s="5">
        <f>DAYS360(G2,H2)</f>
        <v>-15</v>
      </c>
      <c r="J2" s="18">
        <v>855.41</v>
      </c>
      <c r="K2" s="6">
        <f>I2*J2</f>
        <v>-12831.15</v>
      </c>
    </row>
    <row r="3" spans="1:11">
      <c r="A3" s="15" t="s">
        <v>13</v>
      </c>
      <c r="B3" s="16" t="s">
        <v>14</v>
      </c>
      <c r="C3" s="5">
        <v>2018</v>
      </c>
      <c r="D3" s="17">
        <v>447937</v>
      </c>
      <c r="E3" s="16">
        <v>43069</v>
      </c>
      <c r="F3" s="16">
        <v>43087</v>
      </c>
      <c r="G3" s="12">
        <f t="shared" ref="G3:G66" si="0">F3+60</f>
        <v>43147</v>
      </c>
      <c r="H3" s="12">
        <v>43196</v>
      </c>
      <c r="I3" s="5">
        <f t="shared" ref="I3:I66" si="1">DAYS360(G3,H3)</f>
        <v>50</v>
      </c>
      <c r="J3" s="18">
        <v>2078.2600000000002</v>
      </c>
      <c r="K3" s="6">
        <f t="shared" ref="K3:K66" si="2">I3*J3</f>
        <v>103913.00000000001</v>
      </c>
    </row>
    <row r="4" spans="1:11">
      <c r="A4" s="15" t="s">
        <v>29</v>
      </c>
      <c r="B4" s="16" t="s">
        <v>30</v>
      </c>
      <c r="C4" s="5">
        <v>2018</v>
      </c>
      <c r="D4" s="17">
        <v>18</v>
      </c>
      <c r="E4" s="16">
        <v>42866</v>
      </c>
      <c r="F4" s="16">
        <v>42880</v>
      </c>
      <c r="G4" s="12">
        <f t="shared" si="0"/>
        <v>42940</v>
      </c>
      <c r="H4" s="12">
        <v>43196</v>
      </c>
      <c r="I4" s="5">
        <f t="shared" si="1"/>
        <v>252</v>
      </c>
      <c r="J4" s="18">
        <v>15656.35</v>
      </c>
      <c r="K4" s="6">
        <f t="shared" si="2"/>
        <v>3945400.2</v>
      </c>
    </row>
    <row r="5" spans="1:11">
      <c r="A5" s="15" t="s">
        <v>29</v>
      </c>
      <c r="B5" s="16" t="s">
        <v>30</v>
      </c>
      <c r="C5" s="5">
        <v>2018</v>
      </c>
      <c r="D5" s="17">
        <v>33</v>
      </c>
      <c r="E5" s="16">
        <v>42986</v>
      </c>
      <c r="F5" s="16">
        <v>43018</v>
      </c>
      <c r="G5" s="12">
        <f t="shared" si="0"/>
        <v>43078</v>
      </c>
      <c r="H5" s="12">
        <v>43196</v>
      </c>
      <c r="I5" s="5">
        <f t="shared" si="1"/>
        <v>117</v>
      </c>
      <c r="J5" s="18">
        <v>17158.96</v>
      </c>
      <c r="K5" s="6">
        <f t="shared" si="2"/>
        <v>2007598.3199999998</v>
      </c>
    </row>
    <row r="6" spans="1:11">
      <c r="A6" s="15" t="s">
        <v>29</v>
      </c>
      <c r="B6" s="16" t="s">
        <v>30</v>
      </c>
      <c r="C6" s="5">
        <v>2018</v>
      </c>
      <c r="D6" s="17">
        <v>43</v>
      </c>
      <c r="E6" s="16">
        <v>43098</v>
      </c>
      <c r="F6" s="16">
        <v>43150</v>
      </c>
      <c r="G6" s="12">
        <f t="shared" si="0"/>
        <v>43210</v>
      </c>
      <c r="H6" s="12">
        <v>43196</v>
      </c>
      <c r="I6" s="5">
        <f t="shared" si="1"/>
        <v>-14</v>
      </c>
      <c r="J6" s="18">
        <v>18202.080000000002</v>
      </c>
      <c r="K6" s="6">
        <f t="shared" si="2"/>
        <v>-254829.12000000002</v>
      </c>
    </row>
    <row r="7" spans="1:11">
      <c r="A7" s="15" t="s">
        <v>29</v>
      </c>
      <c r="B7" s="16" t="s">
        <v>30</v>
      </c>
      <c r="C7" s="5">
        <v>2018</v>
      </c>
      <c r="D7" s="17">
        <v>46</v>
      </c>
      <c r="E7" s="16">
        <v>43098</v>
      </c>
      <c r="F7" s="16">
        <v>43150</v>
      </c>
      <c r="G7" s="12">
        <f t="shared" si="0"/>
        <v>43210</v>
      </c>
      <c r="H7" s="12">
        <v>43196</v>
      </c>
      <c r="I7" s="5">
        <f t="shared" si="1"/>
        <v>-14</v>
      </c>
      <c r="J7" s="18">
        <v>17084.88</v>
      </c>
      <c r="K7" s="6">
        <f t="shared" si="2"/>
        <v>-239188.32</v>
      </c>
    </row>
    <row r="8" spans="1:11">
      <c r="A8" s="15" t="s">
        <v>35</v>
      </c>
      <c r="B8" s="16" t="s">
        <v>36</v>
      </c>
      <c r="C8" s="5">
        <v>2018</v>
      </c>
      <c r="D8" s="17">
        <v>39</v>
      </c>
      <c r="E8" s="16">
        <v>43024</v>
      </c>
      <c r="F8" s="16">
        <v>43098</v>
      </c>
      <c r="G8" s="12">
        <f t="shared" si="0"/>
        <v>43158</v>
      </c>
      <c r="H8" s="12">
        <v>43196</v>
      </c>
      <c r="I8" s="5">
        <f t="shared" si="1"/>
        <v>39</v>
      </c>
      <c r="J8" s="18">
        <v>20320</v>
      </c>
      <c r="K8" s="6">
        <f t="shared" si="2"/>
        <v>792480</v>
      </c>
    </row>
    <row r="9" spans="1:11">
      <c r="A9" s="15" t="s">
        <v>35</v>
      </c>
      <c r="B9" s="16" t="s">
        <v>36</v>
      </c>
      <c r="C9" s="5">
        <v>2018</v>
      </c>
      <c r="D9" s="17">
        <v>50</v>
      </c>
      <c r="E9" s="16">
        <v>43074</v>
      </c>
      <c r="F9" s="16">
        <v>43098</v>
      </c>
      <c r="G9" s="12">
        <f t="shared" si="0"/>
        <v>43158</v>
      </c>
      <c r="H9" s="12">
        <v>43196</v>
      </c>
      <c r="I9" s="5">
        <f t="shared" si="1"/>
        <v>39</v>
      </c>
      <c r="J9" s="18">
        <v>20320</v>
      </c>
      <c r="K9" s="6">
        <f t="shared" si="2"/>
        <v>792480</v>
      </c>
    </row>
    <row r="10" spans="1:11">
      <c r="A10" s="15" t="s">
        <v>37</v>
      </c>
      <c r="B10" s="16" t="s">
        <v>38</v>
      </c>
      <c r="C10" s="5">
        <v>2018</v>
      </c>
      <c r="D10" s="17">
        <v>1286</v>
      </c>
      <c r="E10" s="16">
        <v>43007</v>
      </c>
      <c r="F10" s="16">
        <v>43098</v>
      </c>
      <c r="G10" s="12">
        <f t="shared" si="0"/>
        <v>43158</v>
      </c>
      <c r="H10" s="12">
        <v>43196</v>
      </c>
      <c r="I10" s="5">
        <f t="shared" si="1"/>
        <v>39</v>
      </c>
      <c r="J10" s="18">
        <v>20618.18</v>
      </c>
      <c r="K10" s="6">
        <f t="shared" si="2"/>
        <v>804109.02</v>
      </c>
    </row>
    <row r="11" spans="1:11">
      <c r="A11" s="15" t="s">
        <v>37</v>
      </c>
      <c r="B11" s="16" t="s">
        <v>38</v>
      </c>
      <c r="C11" s="5">
        <v>2018</v>
      </c>
      <c r="D11" s="17">
        <v>1797</v>
      </c>
      <c r="E11" s="16">
        <v>43098</v>
      </c>
      <c r="F11" s="16">
        <v>43146</v>
      </c>
      <c r="G11" s="12">
        <f t="shared" si="0"/>
        <v>43206</v>
      </c>
      <c r="H11" s="12">
        <v>43196</v>
      </c>
      <c r="I11" s="5">
        <f t="shared" si="1"/>
        <v>-10</v>
      </c>
      <c r="J11" s="18">
        <v>20618.18</v>
      </c>
      <c r="K11" s="6">
        <f t="shared" si="2"/>
        <v>-206181.8</v>
      </c>
    </row>
    <row r="12" spans="1:11">
      <c r="A12" s="15" t="s">
        <v>54</v>
      </c>
      <c r="B12" s="16" t="s">
        <v>55</v>
      </c>
      <c r="C12" s="5">
        <v>2018</v>
      </c>
      <c r="D12" s="17">
        <v>170125</v>
      </c>
      <c r="E12" s="16">
        <v>42947</v>
      </c>
      <c r="F12" s="16">
        <v>43200</v>
      </c>
      <c r="G12" s="12">
        <f t="shared" si="0"/>
        <v>43260</v>
      </c>
      <c r="H12" s="12">
        <v>43202</v>
      </c>
      <c r="I12" s="5">
        <f t="shared" si="1"/>
        <v>-57</v>
      </c>
      <c r="J12" s="18">
        <v>7000</v>
      </c>
      <c r="K12" s="6">
        <f t="shared" si="2"/>
        <v>-399000</v>
      </c>
    </row>
    <row r="13" spans="1:11">
      <c r="A13" s="15" t="s">
        <v>56</v>
      </c>
      <c r="B13" s="16" t="s">
        <v>57</v>
      </c>
      <c r="C13" s="5">
        <v>2018</v>
      </c>
      <c r="D13" s="17">
        <v>1</v>
      </c>
      <c r="E13" s="16">
        <v>43068</v>
      </c>
      <c r="F13" s="16">
        <v>43200</v>
      </c>
      <c r="G13" s="12">
        <f t="shared" si="0"/>
        <v>43260</v>
      </c>
      <c r="H13" s="12">
        <v>43202</v>
      </c>
      <c r="I13" s="5">
        <f t="shared" si="1"/>
        <v>-57</v>
      </c>
      <c r="J13" s="18">
        <v>822</v>
      </c>
      <c r="K13" s="6">
        <f t="shared" si="2"/>
        <v>-46854</v>
      </c>
    </row>
    <row r="14" spans="1:11">
      <c r="A14" s="15" t="s">
        <v>56</v>
      </c>
      <c r="B14" s="16" t="s">
        <v>57</v>
      </c>
      <c r="C14" s="5">
        <v>2018</v>
      </c>
      <c r="D14" s="17">
        <v>2</v>
      </c>
      <c r="E14" s="16">
        <v>43068</v>
      </c>
      <c r="F14" s="16">
        <v>43200</v>
      </c>
      <c r="G14" s="12">
        <f t="shared" si="0"/>
        <v>43260</v>
      </c>
      <c r="H14" s="12">
        <v>43202</v>
      </c>
      <c r="I14" s="5">
        <f t="shared" si="1"/>
        <v>-57</v>
      </c>
      <c r="J14" s="18">
        <v>812</v>
      </c>
      <c r="K14" s="6">
        <f t="shared" si="2"/>
        <v>-46284</v>
      </c>
    </row>
    <row r="15" spans="1:11">
      <c r="A15" s="15" t="s">
        <v>58</v>
      </c>
      <c r="B15" s="16" t="s">
        <v>59</v>
      </c>
      <c r="C15" s="5">
        <v>2018</v>
      </c>
      <c r="D15" s="17">
        <v>1</v>
      </c>
      <c r="E15" s="16">
        <v>43192</v>
      </c>
      <c r="F15" s="16">
        <v>42831</v>
      </c>
      <c r="G15" s="12">
        <f t="shared" si="0"/>
        <v>42891</v>
      </c>
      <c r="H15" s="12">
        <v>43202</v>
      </c>
      <c r="I15" s="5">
        <f t="shared" si="1"/>
        <v>307</v>
      </c>
      <c r="J15" s="18">
        <v>200</v>
      </c>
      <c r="K15" s="6">
        <f t="shared" si="2"/>
        <v>61400</v>
      </c>
    </row>
    <row r="16" spans="1:11">
      <c r="A16" s="15" t="s">
        <v>58</v>
      </c>
      <c r="B16" s="16" t="s">
        <v>59</v>
      </c>
      <c r="C16" s="5">
        <v>2018</v>
      </c>
      <c r="D16" s="17">
        <v>1</v>
      </c>
      <c r="E16" s="16">
        <v>43192</v>
      </c>
      <c r="F16" s="16">
        <v>42831</v>
      </c>
      <c r="G16" s="12">
        <f t="shared" si="0"/>
        <v>42891</v>
      </c>
      <c r="H16" s="12">
        <v>43202</v>
      </c>
      <c r="I16" s="5">
        <f t="shared" si="1"/>
        <v>307</v>
      </c>
      <c r="J16" s="18">
        <v>200</v>
      </c>
      <c r="K16" s="6">
        <f t="shared" si="2"/>
        <v>61400</v>
      </c>
    </row>
    <row r="17" spans="1:11">
      <c r="A17" s="15" t="s">
        <v>60</v>
      </c>
      <c r="B17" s="16" t="s">
        <v>61</v>
      </c>
      <c r="C17" s="5">
        <v>2018</v>
      </c>
      <c r="D17" s="17">
        <v>545</v>
      </c>
      <c r="E17" s="16">
        <v>42867</v>
      </c>
      <c r="F17" s="16">
        <v>43202</v>
      </c>
      <c r="G17" s="12">
        <f t="shared" si="0"/>
        <v>43262</v>
      </c>
      <c r="H17" s="12">
        <v>43202</v>
      </c>
      <c r="I17" s="5">
        <f t="shared" si="1"/>
        <v>-59</v>
      </c>
      <c r="J17" s="18">
        <v>398</v>
      </c>
      <c r="K17" s="6">
        <f t="shared" si="2"/>
        <v>-23482</v>
      </c>
    </row>
    <row r="18" spans="1:11">
      <c r="A18" s="15" t="s">
        <v>62</v>
      </c>
      <c r="B18" s="16" t="s">
        <v>63</v>
      </c>
      <c r="C18" s="5">
        <v>2018</v>
      </c>
      <c r="D18" s="17">
        <v>542</v>
      </c>
      <c r="E18" s="16">
        <v>43088</v>
      </c>
      <c r="F18" s="16">
        <v>43202</v>
      </c>
      <c r="G18" s="12">
        <f t="shared" si="0"/>
        <v>43262</v>
      </c>
      <c r="H18" s="12">
        <v>43202</v>
      </c>
      <c r="I18" s="5">
        <f t="shared" si="1"/>
        <v>-59</v>
      </c>
      <c r="J18" s="18">
        <v>840</v>
      </c>
      <c r="K18" s="6">
        <f t="shared" si="2"/>
        <v>-49560</v>
      </c>
    </row>
    <row r="19" spans="1:11">
      <c r="A19" s="15" t="s">
        <v>64</v>
      </c>
      <c r="B19" s="16" t="s">
        <v>65</v>
      </c>
      <c r="C19" s="5">
        <v>2018</v>
      </c>
      <c r="D19" s="17">
        <v>333</v>
      </c>
      <c r="E19" s="16">
        <v>43059</v>
      </c>
      <c r="F19" s="16">
        <v>43066</v>
      </c>
      <c r="G19" s="12">
        <f t="shared" si="0"/>
        <v>43126</v>
      </c>
      <c r="H19" s="12">
        <v>43216</v>
      </c>
      <c r="I19" s="5">
        <f t="shared" si="1"/>
        <v>90</v>
      </c>
      <c r="J19" s="18">
        <v>341.86</v>
      </c>
      <c r="K19" s="6">
        <f t="shared" si="2"/>
        <v>30767.4</v>
      </c>
    </row>
    <row r="20" spans="1:11">
      <c r="A20" s="15" t="s">
        <v>15</v>
      </c>
      <c r="B20" s="16" t="s">
        <v>16</v>
      </c>
      <c r="C20" s="5">
        <v>2018</v>
      </c>
      <c r="D20" s="17">
        <v>191784</v>
      </c>
      <c r="E20" s="16">
        <v>43076</v>
      </c>
      <c r="F20" s="16">
        <v>43098</v>
      </c>
      <c r="G20" s="12">
        <f t="shared" si="0"/>
        <v>43158</v>
      </c>
      <c r="H20" s="12">
        <v>43216</v>
      </c>
      <c r="I20" s="5">
        <f t="shared" si="1"/>
        <v>59</v>
      </c>
      <c r="J20" s="18">
        <v>67.5</v>
      </c>
      <c r="K20" s="6">
        <f t="shared" si="2"/>
        <v>3982.5</v>
      </c>
    </row>
    <row r="21" spans="1:11">
      <c r="A21" s="15" t="s">
        <v>27</v>
      </c>
      <c r="B21" s="16" t="s">
        <v>28</v>
      </c>
      <c r="C21" s="5">
        <v>2018</v>
      </c>
      <c r="D21" s="17">
        <v>372</v>
      </c>
      <c r="E21" s="16">
        <v>42886</v>
      </c>
      <c r="F21" s="16">
        <v>42916</v>
      </c>
      <c r="G21" s="12">
        <f t="shared" si="0"/>
        <v>42976</v>
      </c>
      <c r="H21" s="12">
        <v>43216</v>
      </c>
      <c r="I21" s="5">
        <f t="shared" si="1"/>
        <v>237</v>
      </c>
      <c r="J21" s="18">
        <v>805.2</v>
      </c>
      <c r="K21" s="6">
        <f t="shared" si="2"/>
        <v>190832.40000000002</v>
      </c>
    </row>
    <row r="22" spans="1:11">
      <c r="A22" s="15" t="s">
        <v>27</v>
      </c>
      <c r="B22" s="16" t="s">
        <v>28</v>
      </c>
      <c r="C22" s="5">
        <v>2018</v>
      </c>
      <c r="D22" s="17">
        <v>2643</v>
      </c>
      <c r="E22" s="16">
        <v>42943</v>
      </c>
      <c r="F22" s="16">
        <v>42993</v>
      </c>
      <c r="G22" s="12">
        <f t="shared" si="0"/>
        <v>43053</v>
      </c>
      <c r="H22" s="12">
        <v>43216</v>
      </c>
      <c r="I22" s="5">
        <f t="shared" si="1"/>
        <v>162</v>
      </c>
      <c r="J22" s="18">
        <v>660</v>
      </c>
      <c r="K22" s="6">
        <f t="shared" si="2"/>
        <v>106920</v>
      </c>
    </row>
    <row r="23" spans="1:11">
      <c r="A23" s="15" t="s">
        <v>27</v>
      </c>
      <c r="B23" s="16" t="s">
        <v>28</v>
      </c>
      <c r="C23" s="5">
        <v>2018</v>
      </c>
      <c r="D23" s="17">
        <v>3108</v>
      </c>
      <c r="E23" s="16">
        <v>42947</v>
      </c>
      <c r="F23" s="16">
        <v>43011</v>
      </c>
      <c r="G23" s="12">
        <f t="shared" si="0"/>
        <v>43071</v>
      </c>
      <c r="H23" s="12">
        <v>43216</v>
      </c>
      <c r="I23" s="5">
        <f t="shared" si="1"/>
        <v>144</v>
      </c>
      <c r="J23" s="18">
        <v>660</v>
      </c>
      <c r="K23" s="6">
        <f t="shared" si="2"/>
        <v>95040</v>
      </c>
    </row>
    <row r="24" spans="1:11">
      <c r="A24" s="15" t="s">
        <v>27</v>
      </c>
      <c r="B24" s="16" t="s">
        <v>28</v>
      </c>
      <c r="C24" s="5">
        <v>2018</v>
      </c>
      <c r="D24" s="17">
        <v>3414</v>
      </c>
      <c r="E24" s="16">
        <v>42978</v>
      </c>
      <c r="F24" s="16">
        <v>43014</v>
      </c>
      <c r="G24" s="12">
        <f t="shared" si="0"/>
        <v>43074</v>
      </c>
      <c r="H24" s="12">
        <v>43216</v>
      </c>
      <c r="I24" s="5">
        <f t="shared" si="1"/>
        <v>141</v>
      </c>
      <c r="J24" s="18">
        <v>660</v>
      </c>
      <c r="K24" s="6">
        <f t="shared" si="2"/>
        <v>93060</v>
      </c>
    </row>
    <row r="25" spans="1:11">
      <c r="A25" s="15" t="s">
        <v>27</v>
      </c>
      <c r="B25" s="16" t="s">
        <v>28</v>
      </c>
      <c r="C25" s="5">
        <v>2018</v>
      </c>
      <c r="D25" s="17">
        <v>3712</v>
      </c>
      <c r="E25" s="16">
        <v>43008</v>
      </c>
      <c r="F25" s="16">
        <v>43039</v>
      </c>
      <c r="G25" s="12">
        <f t="shared" si="0"/>
        <v>43099</v>
      </c>
      <c r="H25" s="12">
        <v>43216</v>
      </c>
      <c r="I25" s="5">
        <f t="shared" si="1"/>
        <v>116</v>
      </c>
      <c r="J25" s="18">
        <v>9294.7800000000007</v>
      </c>
      <c r="K25" s="6">
        <f t="shared" si="2"/>
        <v>1078194.48</v>
      </c>
    </row>
    <row r="26" spans="1:11">
      <c r="A26" s="15" t="s">
        <v>27</v>
      </c>
      <c r="B26" s="16" t="s">
        <v>28</v>
      </c>
      <c r="C26" s="5">
        <v>2018</v>
      </c>
      <c r="D26" s="17">
        <v>3713</v>
      </c>
      <c r="E26" s="16">
        <v>43008</v>
      </c>
      <c r="F26" s="16">
        <v>43039</v>
      </c>
      <c r="G26" s="12">
        <f t="shared" si="0"/>
        <v>43099</v>
      </c>
      <c r="H26" s="12">
        <v>43216</v>
      </c>
      <c r="I26" s="5">
        <f t="shared" si="1"/>
        <v>116</v>
      </c>
      <c r="J26" s="18">
        <v>1747.2</v>
      </c>
      <c r="K26" s="6">
        <f t="shared" si="2"/>
        <v>202675.20000000001</v>
      </c>
    </row>
    <row r="27" spans="1:11">
      <c r="A27" s="15" t="s">
        <v>27</v>
      </c>
      <c r="B27" s="16" t="s">
        <v>28</v>
      </c>
      <c r="C27" s="5">
        <v>2018</v>
      </c>
      <c r="D27" s="17">
        <v>3937</v>
      </c>
      <c r="E27" s="16">
        <v>43008</v>
      </c>
      <c r="F27" s="16">
        <v>43039</v>
      </c>
      <c r="G27" s="12">
        <f t="shared" si="0"/>
        <v>43099</v>
      </c>
      <c r="H27" s="12">
        <v>43216</v>
      </c>
      <c r="I27" s="5">
        <f t="shared" si="1"/>
        <v>116</v>
      </c>
      <c r="J27" s="18">
        <v>660</v>
      </c>
      <c r="K27" s="6">
        <f t="shared" si="2"/>
        <v>76560</v>
      </c>
    </row>
    <row r="28" spans="1:11">
      <c r="A28" s="15" t="s">
        <v>27</v>
      </c>
      <c r="B28" s="16" t="s">
        <v>28</v>
      </c>
      <c r="C28" s="5">
        <v>2018</v>
      </c>
      <c r="D28" s="17">
        <v>4585</v>
      </c>
      <c r="E28" s="16">
        <v>43039</v>
      </c>
      <c r="F28" s="16">
        <v>43062</v>
      </c>
      <c r="G28" s="12">
        <f t="shared" si="0"/>
        <v>43122</v>
      </c>
      <c r="H28" s="12">
        <v>43216</v>
      </c>
      <c r="I28" s="5">
        <f t="shared" si="1"/>
        <v>94</v>
      </c>
      <c r="J28" s="18">
        <v>660</v>
      </c>
      <c r="K28" s="6">
        <f t="shared" si="2"/>
        <v>62040</v>
      </c>
    </row>
    <row r="29" spans="1:11">
      <c r="A29" s="15" t="s">
        <v>27</v>
      </c>
      <c r="B29" s="16" t="s">
        <v>28</v>
      </c>
      <c r="C29" s="5">
        <v>2018</v>
      </c>
      <c r="D29" s="17">
        <v>5278</v>
      </c>
      <c r="E29" s="16">
        <v>43100</v>
      </c>
      <c r="F29" s="16">
        <v>43151</v>
      </c>
      <c r="G29" s="12">
        <f t="shared" si="0"/>
        <v>43211</v>
      </c>
      <c r="H29" s="12">
        <v>43216</v>
      </c>
      <c r="I29" s="5">
        <f t="shared" si="1"/>
        <v>5</v>
      </c>
      <c r="J29" s="18">
        <v>9294.7800000000007</v>
      </c>
      <c r="K29" s="6">
        <f t="shared" si="2"/>
        <v>46473.9</v>
      </c>
    </row>
    <row r="30" spans="1:11">
      <c r="A30" s="15" t="s">
        <v>27</v>
      </c>
      <c r="B30" s="16" t="s">
        <v>28</v>
      </c>
      <c r="C30" s="5">
        <v>2018</v>
      </c>
      <c r="D30" s="17">
        <v>5279</v>
      </c>
      <c r="E30" s="16">
        <v>43100</v>
      </c>
      <c r="F30" s="16">
        <v>43150</v>
      </c>
      <c r="G30" s="12">
        <f t="shared" si="0"/>
        <v>43210</v>
      </c>
      <c r="H30" s="12">
        <v>43216</v>
      </c>
      <c r="I30" s="5">
        <f t="shared" si="1"/>
        <v>6</v>
      </c>
      <c r="J30" s="18">
        <v>2822.4</v>
      </c>
      <c r="K30" s="6">
        <f t="shared" si="2"/>
        <v>16934.400000000001</v>
      </c>
    </row>
    <row r="31" spans="1:11">
      <c r="A31" s="15" t="s">
        <v>66</v>
      </c>
      <c r="B31" s="16" t="s">
        <v>67</v>
      </c>
      <c r="C31" s="5">
        <v>2018</v>
      </c>
      <c r="D31" s="17">
        <v>572</v>
      </c>
      <c r="E31" s="16">
        <v>43060</v>
      </c>
      <c r="F31" s="16">
        <v>43208</v>
      </c>
      <c r="G31" s="12">
        <f t="shared" si="0"/>
        <v>43268</v>
      </c>
      <c r="H31" s="12">
        <v>43216</v>
      </c>
      <c r="I31" s="5">
        <f t="shared" si="1"/>
        <v>-51</v>
      </c>
      <c r="J31" s="18">
        <v>224.75</v>
      </c>
      <c r="K31" s="6">
        <f t="shared" si="2"/>
        <v>-11462.25</v>
      </c>
    </row>
    <row r="32" spans="1:11">
      <c r="A32" s="15" t="s">
        <v>33</v>
      </c>
      <c r="B32" s="16" t="s">
        <v>34</v>
      </c>
      <c r="C32" s="5">
        <v>2018</v>
      </c>
      <c r="D32" s="17">
        <v>574</v>
      </c>
      <c r="E32" s="16">
        <v>43100</v>
      </c>
      <c r="F32" s="16">
        <v>43208</v>
      </c>
      <c r="G32" s="12">
        <f t="shared" si="0"/>
        <v>43268</v>
      </c>
      <c r="H32" s="12">
        <v>43216</v>
      </c>
      <c r="I32" s="5">
        <f t="shared" si="1"/>
        <v>-51</v>
      </c>
      <c r="J32" s="18">
        <v>600</v>
      </c>
      <c r="K32" s="6">
        <f t="shared" si="2"/>
        <v>-30600</v>
      </c>
    </row>
    <row r="33" spans="1:11">
      <c r="A33" s="15" t="s">
        <v>39</v>
      </c>
      <c r="B33" s="16" t="s">
        <v>40</v>
      </c>
      <c r="C33" s="5">
        <v>2018</v>
      </c>
      <c r="D33" s="17">
        <v>573</v>
      </c>
      <c r="E33" s="16">
        <v>43039</v>
      </c>
      <c r="F33" s="16">
        <v>43208</v>
      </c>
      <c r="G33" s="12">
        <f t="shared" si="0"/>
        <v>43268</v>
      </c>
      <c r="H33" s="12">
        <v>43216</v>
      </c>
      <c r="I33" s="5">
        <f t="shared" si="1"/>
        <v>-51</v>
      </c>
      <c r="J33" s="18">
        <v>1620</v>
      </c>
      <c r="K33" s="6">
        <f t="shared" si="2"/>
        <v>-82620</v>
      </c>
    </row>
    <row r="34" spans="1:11">
      <c r="A34" s="15" t="s">
        <v>9</v>
      </c>
      <c r="B34" s="16" t="s">
        <v>10</v>
      </c>
      <c r="C34" s="5">
        <v>2018</v>
      </c>
      <c r="D34" s="17">
        <v>31441</v>
      </c>
      <c r="E34" s="16">
        <v>42961</v>
      </c>
      <c r="F34" s="16">
        <v>43224</v>
      </c>
      <c r="G34" s="12">
        <f t="shared" si="0"/>
        <v>43284</v>
      </c>
      <c r="H34" s="12">
        <v>43231</v>
      </c>
      <c r="I34" s="5">
        <f t="shared" si="1"/>
        <v>-52</v>
      </c>
      <c r="J34" s="18">
        <v>1738.27</v>
      </c>
      <c r="K34" s="6">
        <f t="shared" si="2"/>
        <v>-90390.04</v>
      </c>
    </row>
    <row r="35" spans="1:11">
      <c r="A35" s="15" t="s">
        <v>9</v>
      </c>
      <c r="B35" s="16" t="s">
        <v>10</v>
      </c>
      <c r="C35" s="5">
        <v>2018</v>
      </c>
      <c r="D35" s="17">
        <v>45133</v>
      </c>
      <c r="E35" s="16">
        <v>43069</v>
      </c>
      <c r="F35" s="16">
        <v>43090</v>
      </c>
      <c r="G35" s="12">
        <f t="shared" si="0"/>
        <v>43150</v>
      </c>
      <c r="H35" s="12">
        <v>43231</v>
      </c>
      <c r="I35" s="5">
        <f t="shared" si="1"/>
        <v>82</v>
      </c>
      <c r="J35" s="18">
        <v>875</v>
      </c>
      <c r="K35" s="6">
        <f t="shared" si="2"/>
        <v>71750</v>
      </c>
    </row>
    <row r="36" spans="1:11">
      <c r="A36" s="15" t="s">
        <v>21</v>
      </c>
      <c r="B36" s="16" t="s">
        <v>22</v>
      </c>
      <c r="C36" s="5">
        <v>2018</v>
      </c>
      <c r="D36" s="17">
        <v>2669</v>
      </c>
      <c r="E36" s="16">
        <v>43090</v>
      </c>
      <c r="F36" s="16">
        <v>43145</v>
      </c>
      <c r="G36" s="12">
        <f t="shared" si="0"/>
        <v>43205</v>
      </c>
      <c r="H36" s="12">
        <v>43231</v>
      </c>
      <c r="I36" s="5">
        <f t="shared" si="1"/>
        <v>26</v>
      </c>
      <c r="J36" s="18">
        <v>3871.62</v>
      </c>
      <c r="K36" s="6">
        <f t="shared" si="2"/>
        <v>100662.12</v>
      </c>
    </row>
    <row r="37" spans="1:11">
      <c r="A37" s="15" t="s">
        <v>21</v>
      </c>
      <c r="B37" s="16" t="s">
        <v>22</v>
      </c>
      <c r="C37" s="5">
        <v>2018</v>
      </c>
      <c r="D37" s="17">
        <v>2669</v>
      </c>
      <c r="E37" s="16">
        <v>43131</v>
      </c>
      <c r="F37" s="16">
        <v>43145</v>
      </c>
      <c r="G37" s="12">
        <f t="shared" si="0"/>
        <v>43205</v>
      </c>
      <c r="H37" s="12">
        <v>43231</v>
      </c>
      <c r="I37" s="5">
        <f t="shared" si="1"/>
        <v>26</v>
      </c>
      <c r="J37" s="18">
        <v>3871.62</v>
      </c>
      <c r="K37" s="6">
        <f t="shared" si="2"/>
        <v>100662.12</v>
      </c>
    </row>
    <row r="38" spans="1:11">
      <c r="A38" s="15" t="s">
        <v>68</v>
      </c>
      <c r="B38" s="16" t="s">
        <v>69</v>
      </c>
      <c r="C38" s="5">
        <v>2018</v>
      </c>
      <c r="D38" s="17">
        <v>198</v>
      </c>
      <c r="E38" s="16">
        <v>43056</v>
      </c>
      <c r="F38" s="16">
        <v>43098</v>
      </c>
      <c r="G38" s="12">
        <f t="shared" si="0"/>
        <v>43158</v>
      </c>
      <c r="H38" s="12">
        <v>43231</v>
      </c>
      <c r="I38" s="5">
        <f t="shared" si="1"/>
        <v>74</v>
      </c>
      <c r="J38" s="18">
        <v>295.52999999999997</v>
      </c>
      <c r="K38" s="6">
        <f t="shared" si="2"/>
        <v>21869.219999999998</v>
      </c>
    </row>
    <row r="39" spans="1:11">
      <c r="A39" s="15" t="s">
        <v>68</v>
      </c>
      <c r="B39" s="16" t="s">
        <v>69</v>
      </c>
      <c r="C39" s="5">
        <v>2018</v>
      </c>
      <c r="D39" s="17">
        <v>724</v>
      </c>
      <c r="E39" s="16">
        <v>42796</v>
      </c>
      <c r="F39" s="16">
        <v>42801</v>
      </c>
      <c r="G39" s="12">
        <f t="shared" si="0"/>
        <v>42861</v>
      </c>
      <c r="H39" s="12">
        <v>43231</v>
      </c>
      <c r="I39" s="5">
        <f t="shared" si="1"/>
        <v>365</v>
      </c>
      <c r="J39" s="18">
        <v>320.19</v>
      </c>
      <c r="K39" s="6">
        <f t="shared" si="2"/>
        <v>116869.35</v>
      </c>
    </row>
    <row r="40" spans="1:11">
      <c r="A40" s="15" t="s">
        <v>68</v>
      </c>
      <c r="B40" s="16" t="s">
        <v>69</v>
      </c>
      <c r="C40" s="5">
        <v>2018</v>
      </c>
      <c r="D40" s="17">
        <v>725</v>
      </c>
      <c r="E40" s="16">
        <v>42796</v>
      </c>
      <c r="F40" s="16">
        <v>42801</v>
      </c>
      <c r="G40" s="12">
        <f t="shared" si="0"/>
        <v>42861</v>
      </c>
      <c r="H40" s="12">
        <v>43231</v>
      </c>
      <c r="I40" s="5">
        <f t="shared" si="1"/>
        <v>365</v>
      </c>
      <c r="J40" s="18">
        <v>320.19</v>
      </c>
      <c r="K40" s="6">
        <f t="shared" si="2"/>
        <v>116869.35</v>
      </c>
    </row>
    <row r="41" spans="1:11">
      <c r="A41" s="15" t="s">
        <v>68</v>
      </c>
      <c r="B41" s="16" t="s">
        <v>69</v>
      </c>
      <c r="C41" s="5">
        <v>2018</v>
      </c>
      <c r="D41" s="17">
        <v>2136</v>
      </c>
      <c r="E41" s="16">
        <v>42891</v>
      </c>
      <c r="F41" s="16">
        <v>42916</v>
      </c>
      <c r="G41" s="12">
        <f t="shared" si="0"/>
        <v>42976</v>
      </c>
      <c r="H41" s="12">
        <v>43231</v>
      </c>
      <c r="I41" s="5">
        <f t="shared" si="1"/>
        <v>252</v>
      </c>
      <c r="J41" s="18">
        <v>320.19</v>
      </c>
      <c r="K41" s="6">
        <f t="shared" si="2"/>
        <v>80687.88</v>
      </c>
    </row>
    <row r="42" spans="1:11">
      <c r="A42" s="15" t="s">
        <v>70</v>
      </c>
      <c r="B42" s="16" t="s">
        <v>71</v>
      </c>
      <c r="C42" s="5">
        <v>2018</v>
      </c>
      <c r="D42" s="17">
        <v>1</v>
      </c>
      <c r="E42" s="16">
        <v>43087</v>
      </c>
      <c r="F42" s="16">
        <v>43087</v>
      </c>
      <c r="G42" s="12">
        <f t="shared" si="0"/>
        <v>43147</v>
      </c>
      <c r="H42" s="12">
        <v>43235</v>
      </c>
      <c r="I42" s="5">
        <f t="shared" si="1"/>
        <v>89</v>
      </c>
      <c r="J42" s="18">
        <v>89.2</v>
      </c>
      <c r="K42" s="6">
        <f t="shared" si="2"/>
        <v>7938.8</v>
      </c>
    </row>
    <row r="43" spans="1:11">
      <c r="A43" s="15" t="s">
        <v>93</v>
      </c>
      <c r="B43" s="16" t="s">
        <v>98</v>
      </c>
      <c r="C43" s="5">
        <v>2018</v>
      </c>
      <c r="D43" s="17">
        <v>22</v>
      </c>
      <c r="E43" s="16">
        <v>43084</v>
      </c>
      <c r="F43" s="16">
        <v>43098</v>
      </c>
      <c r="G43" s="12">
        <f t="shared" si="0"/>
        <v>43158</v>
      </c>
      <c r="H43" s="12">
        <v>43244</v>
      </c>
      <c r="I43" s="5">
        <f t="shared" si="1"/>
        <v>87</v>
      </c>
      <c r="J43" s="18">
        <v>665.22</v>
      </c>
      <c r="K43" s="6">
        <f t="shared" si="2"/>
        <v>57874.14</v>
      </c>
    </row>
    <row r="44" spans="1:11">
      <c r="A44" s="15" t="s">
        <v>93</v>
      </c>
      <c r="B44" s="16" t="s">
        <v>98</v>
      </c>
      <c r="C44" s="5">
        <v>2018</v>
      </c>
      <c r="D44" s="17">
        <v>23</v>
      </c>
      <c r="E44" s="16">
        <v>43096</v>
      </c>
      <c r="F44" s="16">
        <v>43098</v>
      </c>
      <c r="G44" s="12">
        <f t="shared" si="0"/>
        <v>43158</v>
      </c>
      <c r="H44" s="12">
        <v>43244</v>
      </c>
      <c r="I44" s="5">
        <f t="shared" si="1"/>
        <v>87</v>
      </c>
      <c r="J44" s="18">
        <v>234</v>
      </c>
      <c r="K44" s="6">
        <f t="shared" si="2"/>
        <v>20358</v>
      </c>
    </row>
    <row r="45" spans="1:11">
      <c r="A45" s="15" t="s">
        <v>93</v>
      </c>
      <c r="B45" s="16" t="s">
        <v>98</v>
      </c>
      <c r="C45" s="5">
        <v>2018</v>
      </c>
      <c r="D45" s="17">
        <v>24</v>
      </c>
      <c r="E45" s="16">
        <v>43096</v>
      </c>
      <c r="F45" s="16">
        <v>43098</v>
      </c>
      <c r="G45" s="12">
        <f t="shared" si="0"/>
        <v>43158</v>
      </c>
      <c r="H45" s="12">
        <v>43244</v>
      </c>
      <c r="I45" s="5">
        <f t="shared" si="1"/>
        <v>87</v>
      </c>
      <c r="J45" s="18">
        <v>51.74</v>
      </c>
      <c r="K45" s="6">
        <f t="shared" si="2"/>
        <v>4501.38</v>
      </c>
    </row>
    <row r="46" spans="1:11">
      <c r="A46" s="15" t="s">
        <v>93</v>
      </c>
      <c r="B46" s="16" t="s">
        <v>98</v>
      </c>
      <c r="C46" s="5">
        <v>2018</v>
      </c>
      <c r="D46" s="17">
        <v>3</v>
      </c>
      <c r="E46" s="16">
        <v>43054</v>
      </c>
      <c r="F46" s="16">
        <v>43217</v>
      </c>
      <c r="G46" s="12">
        <f t="shared" si="0"/>
        <v>43277</v>
      </c>
      <c r="H46" s="12">
        <v>43244</v>
      </c>
      <c r="I46" s="5">
        <f t="shared" si="1"/>
        <v>-32</v>
      </c>
      <c r="J46" s="18">
        <v>76.72</v>
      </c>
      <c r="K46" s="6">
        <f t="shared" si="2"/>
        <v>-2455.04</v>
      </c>
    </row>
    <row r="47" spans="1:11">
      <c r="A47" s="15" t="s">
        <v>93</v>
      </c>
      <c r="B47" s="16" t="s">
        <v>98</v>
      </c>
      <c r="C47" s="5">
        <v>2018</v>
      </c>
      <c r="D47" s="17">
        <v>6</v>
      </c>
      <c r="E47" s="16">
        <v>43096</v>
      </c>
      <c r="F47" s="16">
        <v>43217</v>
      </c>
      <c r="G47" s="12">
        <f t="shared" si="0"/>
        <v>43277</v>
      </c>
      <c r="H47" s="12">
        <v>43244</v>
      </c>
      <c r="I47" s="5">
        <f t="shared" si="1"/>
        <v>-32</v>
      </c>
      <c r="J47" s="18">
        <v>707</v>
      </c>
      <c r="K47" s="6">
        <f t="shared" si="2"/>
        <v>-22624</v>
      </c>
    </row>
    <row r="48" spans="1:11">
      <c r="A48" s="15" t="s">
        <v>94</v>
      </c>
      <c r="B48" s="16" t="s">
        <v>99</v>
      </c>
      <c r="C48" s="5">
        <v>2018</v>
      </c>
      <c r="D48" s="17">
        <v>5</v>
      </c>
      <c r="E48" s="16">
        <v>43070</v>
      </c>
      <c r="F48" s="16">
        <v>43217</v>
      </c>
      <c r="G48" s="12">
        <f t="shared" si="0"/>
        <v>43277</v>
      </c>
      <c r="H48" s="12">
        <v>43244</v>
      </c>
      <c r="I48" s="5">
        <f t="shared" si="1"/>
        <v>-32</v>
      </c>
      <c r="J48" s="18">
        <v>168</v>
      </c>
      <c r="K48" s="6">
        <f t="shared" si="2"/>
        <v>-5376</v>
      </c>
    </row>
    <row r="49" spans="1:11">
      <c r="A49" s="15" t="s">
        <v>95</v>
      </c>
      <c r="B49" s="16" t="s">
        <v>100</v>
      </c>
      <c r="C49" s="5">
        <v>2018</v>
      </c>
      <c r="D49" s="17">
        <v>4</v>
      </c>
      <c r="E49" s="16">
        <v>43067</v>
      </c>
      <c r="F49" s="16">
        <v>43217</v>
      </c>
      <c r="G49" s="12">
        <f t="shared" si="0"/>
        <v>43277</v>
      </c>
      <c r="H49" s="12">
        <v>43244</v>
      </c>
      <c r="I49" s="5">
        <f t="shared" si="1"/>
        <v>-32</v>
      </c>
      <c r="J49" s="18">
        <v>2288</v>
      </c>
      <c r="K49" s="6">
        <f t="shared" si="2"/>
        <v>-73216</v>
      </c>
    </row>
    <row r="50" spans="1:11">
      <c r="A50" s="15" t="s">
        <v>96</v>
      </c>
      <c r="B50" s="16" t="s">
        <v>101</v>
      </c>
      <c r="C50" s="5">
        <v>2018</v>
      </c>
      <c r="D50" s="17">
        <v>38</v>
      </c>
      <c r="E50" s="16">
        <v>42992</v>
      </c>
      <c r="F50" s="16">
        <v>43089</v>
      </c>
      <c r="G50" s="12">
        <f t="shared" si="0"/>
        <v>43149</v>
      </c>
      <c r="H50" s="12">
        <v>43244</v>
      </c>
      <c r="I50" s="5">
        <f t="shared" si="1"/>
        <v>96</v>
      </c>
      <c r="J50" s="18">
        <v>2150</v>
      </c>
      <c r="K50" s="6">
        <f t="shared" si="2"/>
        <v>206400</v>
      </c>
    </row>
    <row r="51" spans="1:11">
      <c r="A51" s="15" t="s">
        <v>97</v>
      </c>
      <c r="B51" s="16" t="s">
        <v>102</v>
      </c>
      <c r="C51" s="5">
        <v>2018</v>
      </c>
      <c r="D51" s="17">
        <v>37</v>
      </c>
      <c r="E51" s="16">
        <v>43008</v>
      </c>
      <c r="F51" s="16">
        <v>43089</v>
      </c>
      <c r="G51" s="12">
        <f t="shared" si="0"/>
        <v>43149</v>
      </c>
      <c r="H51" s="12">
        <v>43244</v>
      </c>
      <c r="I51" s="5">
        <f t="shared" si="1"/>
        <v>96</v>
      </c>
      <c r="J51" s="18">
        <v>506</v>
      </c>
      <c r="K51" s="6">
        <f t="shared" si="2"/>
        <v>48576</v>
      </c>
    </row>
    <row r="52" spans="1:11">
      <c r="A52" s="15" t="s">
        <v>17</v>
      </c>
      <c r="B52" s="16" t="s">
        <v>18</v>
      </c>
      <c r="C52" s="5">
        <v>2018</v>
      </c>
      <c r="D52" s="17">
        <v>183</v>
      </c>
      <c r="E52" s="16">
        <v>43068</v>
      </c>
      <c r="F52" s="16">
        <v>43084</v>
      </c>
      <c r="G52" s="12">
        <f t="shared" si="0"/>
        <v>43144</v>
      </c>
      <c r="H52" s="12">
        <v>43244</v>
      </c>
      <c r="I52" s="5">
        <f t="shared" si="1"/>
        <v>101</v>
      </c>
      <c r="J52" s="18">
        <v>838</v>
      </c>
      <c r="K52" s="6">
        <f t="shared" si="2"/>
        <v>84638</v>
      </c>
    </row>
    <row r="53" spans="1:11">
      <c r="A53" s="15" t="s">
        <v>11</v>
      </c>
      <c r="B53" s="16" t="s">
        <v>12</v>
      </c>
      <c r="C53" s="5">
        <v>2018</v>
      </c>
      <c r="D53" s="17">
        <v>38170</v>
      </c>
      <c r="E53" s="16">
        <v>43053</v>
      </c>
      <c r="F53" s="16">
        <v>43073</v>
      </c>
      <c r="G53" s="12">
        <f t="shared" si="0"/>
        <v>43133</v>
      </c>
      <c r="H53" s="12">
        <v>43251</v>
      </c>
      <c r="I53" s="5">
        <f t="shared" si="1"/>
        <v>119</v>
      </c>
      <c r="J53" s="18">
        <v>77.819999999999993</v>
      </c>
      <c r="K53" s="6">
        <f t="shared" si="2"/>
        <v>9260.58</v>
      </c>
    </row>
    <row r="54" spans="1:11">
      <c r="A54" s="15" t="s">
        <v>11</v>
      </c>
      <c r="B54" s="16" t="s">
        <v>12</v>
      </c>
      <c r="C54" s="5">
        <v>2018</v>
      </c>
      <c r="D54" s="17">
        <v>38307</v>
      </c>
      <c r="E54" s="16">
        <v>43054</v>
      </c>
      <c r="F54" s="16">
        <v>43074</v>
      </c>
      <c r="G54" s="12">
        <f t="shared" si="0"/>
        <v>43134</v>
      </c>
      <c r="H54" s="12">
        <v>43251</v>
      </c>
      <c r="I54" s="5">
        <f t="shared" si="1"/>
        <v>118</v>
      </c>
      <c r="J54" s="18">
        <v>1800</v>
      </c>
      <c r="K54" s="6">
        <f t="shared" si="2"/>
        <v>212400</v>
      </c>
    </row>
    <row r="55" spans="1:11">
      <c r="A55" s="15" t="s">
        <v>11</v>
      </c>
      <c r="B55" s="16" t="s">
        <v>12</v>
      </c>
      <c r="C55" s="5">
        <v>2018</v>
      </c>
      <c r="D55" s="17">
        <v>40493</v>
      </c>
      <c r="E55" s="16">
        <v>43070</v>
      </c>
      <c r="F55" s="16">
        <v>43087</v>
      </c>
      <c r="G55" s="12">
        <f t="shared" si="0"/>
        <v>43147</v>
      </c>
      <c r="H55" s="12">
        <v>43251</v>
      </c>
      <c r="I55" s="5">
        <f t="shared" si="1"/>
        <v>105</v>
      </c>
      <c r="J55" s="18">
        <v>555.69000000000005</v>
      </c>
      <c r="K55" s="6">
        <f t="shared" si="2"/>
        <v>58347.450000000004</v>
      </c>
    </row>
    <row r="56" spans="1:11">
      <c r="A56" s="15" t="s">
        <v>27</v>
      </c>
      <c r="B56" s="16" t="s">
        <v>28</v>
      </c>
      <c r="C56" s="5">
        <v>2018</v>
      </c>
      <c r="D56" s="17">
        <v>4964</v>
      </c>
      <c r="E56" s="16">
        <v>43069</v>
      </c>
      <c r="F56" s="16">
        <v>43096</v>
      </c>
      <c r="G56" s="12">
        <f t="shared" si="0"/>
        <v>43156</v>
      </c>
      <c r="H56" s="12">
        <v>43251</v>
      </c>
      <c r="I56" s="5">
        <f t="shared" si="1"/>
        <v>96</v>
      </c>
      <c r="J56" s="18">
        <v>586.79999999999995</v>
      </c>
      <c r="K56" s="6">
        <f t="shared" si="2"/>
        <v>56332.799999999996</v>
      </c>
    </row>
    <row r="57" spans="1:11">
      <c r="A57" s="15" t="s">
        <v>27</v>
      </c>
      <c r="B57" s="16" t="s">
        <v>28</v>
      </c>
      <c r="C57" s="5">
        <v>2018</v>
      </c>
      <c r="D57" s="17">
        <v>4964</v>
      </c>
      <c r="E57" s="16">
        <v>43191</v>
      </c>
      <c r="F57" s="16">
        <v>43096</v>
      </c>
      <c r="G57" s="12">
        <f t="shared" si="0"/>
        <v>43156</v>
      </c>
      <c r="H57" s="12">
        <v>43251</v>
      </c>
      <c r="I57" s="5">
        <f t="shared" si="1"/>
        <v>96</v>
      </c>
      <c r="J57" s="18">
        <v>586.79999999999995</v>
      </c>
      <c r="K57" s="6">
        <f t="shared" si="2"/>
        <v>56332.799999999996</v>
      </c>
    </row>
    <row r="58" spans="1:11">
      <c r="A58" s="15" t="s">
        <v>27</v>
      </c>
      <c r="B58" s="16" t="s">
        <v>28</v>
      </c>
      <c r="C58" s="5">
        <v>2018</v>
      </c>
      <c r="D58" s="17">
        <v>4964</v>
      </c>
      <c r="E58" s="16">
        <v>43069</v>
      </c>
      <c r="F58" s="16">
        <v>43096</v>
      </c>
      <c r="G58" s="12">
        <f t="shared" si="0"/>
        <v>43156</v>
      </c>
      <c r="H58" s="12">
        <v>43251</v>
      </c>
      <c r="I58" s="5">
        <f t="shared" si="1"/>
        <v>96</v>
      </c>
      <c r="J58" s="18">
        <v>13.2</v>
      </c>
      <c r="K58" s="6">
        <f t="shared" si="2"/>
        <v>1267.1999999999998</v>
      </c>
    </row>
    <row r="59" spans="1:11">
      <c r="A59" s="15" t="s">
        <v>27</v>
      </c>
      <c r="B59" s="16" t="s">
        <v>28</v>
      </c>
      <c r="C59" s="5">
        <v>2018</v>
      </c>
      <c r="D59" s="17">
        <v>4964</v>
      </c>
      <c r="E59" s="16">
        <v>43191</v>
      </c>
      <c r="F59" s="16">
        <v>43096</v>
      </c>
      <c r="G59" s="12">
        <f t="shared" si="0"/>
        <v>43156</v>
      </c>
      <c r="H59" s="12">
        <v>43251</v>
      </c>
      <c r="I59" s="5">
        <f t="shared" si="1"/>
        <v>96</v>
      </c>
      <c r="J59" s="18">
        <v>13.2</v>
      </c>
      <c r="K59" s="6">
        <f t="shared" si="2"/>
        <v>1267.1999999999998</v>
      </c>
    </row>
    <row r="60" spans="1:11">
      <c r="A60" s="15" t="s">
        <v>31</v>
      </c>
      <c r="B60" s="16" t="s">
        <v>32</v>
      </c>
      <c r="C60" s="5">
        <v>2018</v>
      </c>
      <c r="D60" s="17">
        <v>183</v>
      </c>
      <c r="E60" s="16">
        <v>43100</v>
      </c>
      <c r="F60" s="16">
        <v>43151</v>
      </c>
      <c r="G60" s="12">
        <f t="shared" si="0"/>
        <v>43211</v>
      </c>
      <c r="H60" s="12">
        <v>43251</v>
      </c>
      <c r="I60" s="5">
        <f t="shared" si="1"/>
        <v>40</v>
      </c>
      <c r="J60" s="18">
        <v>187</v>
      </c>
      <c r="K60" s="6">
        <f t="shared" si="2"/>
        <v>7480</v>
      </c>
    </row>
    <row r="61" spans="1:11">
      <c r="A61" s="15" t="s">
        <v>35</v>
      </c>
      <c r="B61" s="16" t="s">
        <v>36</v>
      </c>
      <c r="C61" s="5">
        <v>2018</v>
      </c>
      <c r="D61" s="17">
        <v>57</v>
      </c>
      <c r="E61" s="16">
        <v>43082</v>
      </c>
      <c r="F61" s="16">
        <v>43098</v>
      </c>
      <c r="G61" s="12">
        <f t="shared" si="0"/>
        <v>43158</v>
      </c>
      <c r="H61" s="12">
        <v>43251</v>
      </c>
      <c r="I61" s="5">
        <f t="shared" si="1"/>
        <v>94</v>
      </c>
      <c r="J61" s="18">
        <v>29015.96</v>
      </c>
      <c r="K61" s="6">
        <f t="shared" si="2"/>
        <v>2727500.2399999998</v>
      </c>
    </row>
    <row r="62" spans="1:11">
      <c r="A62" s="15" t="s">
        <v>72</v>
      </c>
      <c r="B62" s="16" t="s">
        <v>73</v>
      </c>
      <c r="C62" s="5">
        <v>2018</v>
      </c>
      <c r="D62" s="17">
        <v>5</v>
      </c>
      <c r="E62" s="16">
        <v>42816</v>
      </c>
      <c r="F62" s="16">
        <v>43249</v>
      </c>
      <c r="G62" s="12">
        <f t="shared" si="0"/>
        <v>43309</v>
      </c>
      <c r="H62" s="12">
        <v>43251</v>
      </c>
      <c r="I62" s="5">
        <f t="shared" si="1"/>
        <v>-57</v>
      </c>
      <c r="J62" s="18">
        <v>1525</v>
      </c>
      <c r="K62" s="6">
        <f t="shared" si="2"/>
        <v>-86925</v>
      </c>
    </row>
    <row r="63" spans="1:11">
      <c r="A63" s="15" t="s">
        <v>29</v>
      </c>
      <c r="B63" s="16" t="s">
        <v>30</v>
      </c>
      <c r="C63" s="5">
        <v>2018</v>
      </c>
      <c r="D63" s="17">
        <v>19</v>
      </c>
      <c r="E63" s="16">
        <v>42866</v>
      </c>
      <c r="F63" s="16">
        <v>42880</v>
      </c>
      <c r="G63" s="12">
        <f t="shared" si="0"/>
        <v>42940</v>
      </c>
      <c r="H63" s="12">
        <v>43251</v>
      </c>
      <c r="I63" s="5">
        <f t="shared" si="1"/>
        <v>307</v>
      </c>
      <c r="J63" s="18">
        <v>6560.27</v>
      </c>
      <c r="K63" s="6">
        <f t="shared" si="2"/>
        <v>2014002.8900000001</v>
      </c>
    </row>
    <row r="64" spans="1:11">
      <c r="A64" s="15" t="s">
        <v>29</v>
      </c>
      <c r="B64" s="16" t="s">
        <v>30</v>
      </c>
      <c r="C64" s="5">
        <v>2018</v>
      </c>
      <c r="D64" s="17">
        <v>44</v>
      </c>
      <c r="E64" s="16">
        <v>43098</v>
      </c>
      <c r="F64" s="16">
        <v>43150</v>
      </c>
      <c r="G64" s="12">
        <f t="shared" si="0"/>
        <v>43210</v>
      </c>
      <c r="H64" s="12">
        <v>43251</v>
      </c>
      <c r="I64" s="5">
        <f t="shared" si="1"/>
        <v>41</v>
      </c>
      <c r="J64" s="18">
        <v>5060.5</v>
      </c>
      <c r="K64" s="6">
        <f t="shared" si="2"/>
        <v>207480.5</v>
      </c>
    </row>
    <row r="65" spans="1:11">
      <c r="A65" s="15" t="s">
        <v>29</v>
      </c>
      <c r="B65" s="16" t="s">
        <v>30</v>
      </c>
      <c r="C65" s="5">
        <v>2018</v>
      </c>
      <c r="D65" s="17">
        <v>45</v>
      </c>
      <c r="E65" s="16">
        <v>43098</v>
      </c>
      <c r="F65" s="16">
        <v>43150</v>
      </c>
      <c r="G65" s="12">
        <f t="shared" si="0"/>
        <v>43210</v>
      </c>
      <c r="H65" s="12">
        <v>43251</v>
      </c>
      <c r="I65" s="5">
        <f t="shared" si="1"/>
        <v>41</v>
      </c>
      <c r="J65" s="18">
        <v>4816.2</v>
      </c>
      <c r="K65" s="6">
        <f t="shared" si="2"/>
        <v>197464.19999999998</v>
      </c>
    </row>
    <row r="66" spans="1:11">
      <c r="A66" s="15" t="s">
        <v>74</v>
      </c>
      <c r="B66" s="16" t="s">
        <v>75</v>
      </c>
      <c r="C66" s="5">
        <v>2018</v>
      </c>
      <c r="D66" s="17">
        <v>1</v>
      </c>
      <c r="E66" s="16">
        <v>43175</v>
      </c>
      <c r="F66" s="16">
        <v>43175</v>
      </c>
      <c r="G66" s="12">
        <f t="shared" si="0"/>
        <v>43235</v>
      </c>
      <c r="H66" s="12">
        <v>43251</v>
      </c>
      <c r="I66" s="5">
        <f t="shared" si="1"/>
        <v>16</v>
      </c>
      <c r="J66" s="18">
        <v>55.25</v>
      </c>
      <c r="K66" s="6">
        <f t="shared" si="2"/>
        <v>884</v>
      </c>
    </row>
    <row r="67" spans="1:11">
      <c r="A67" s="15" t="s">
        <v>76</v>
      </c>
      <c r="B67" s="16" t="s">
        <v>77</v>
      </c>
      <c r="C67" s="5">
        <v>2018</v>
      </c>
      <c r="D67" s="17">
        <v>1</v>
      </c>
      <c r="E67" s="16">
        <v>43098</v>
      </c>
      <c r="F67" s="16">
        <v>43098</v>
      </c>
      <c r="G67" s="12">
        <f t="shared" ref="G67:G111" si="3">F67+60</f>
        <v>43158</v>
      </c>
      <c r="H67" s="12">
        <v>43251</v>
      </c>
      <c r="I67" s="5">
        <f t="shared" ref="I67:I111" si="4">DAYS360(G67,H67)</f>
        <v>94</v>
      </c>
      <c r="J67" s="18">
        <v>283.89999999999998</v>
      </c>
      <c r="K67" s="6">
        <f t="shared" ref="K67:K111" si="5">I67*J67</f>
        <v>26686.6</v>
      </c>
    </row>
    <row r="68" spans="1:11">
      <c r="A68" s="15" t="s">
        <v>78</v>
      </c>
      <c r="B68" s="16" t="s">
        <v>79</v>
      </c>
      <c r="C68" s="5">
        <v>2018</v>
      </c>
      <c r="D68" s="17">
        <v>315294</v>
      </c>
      <c r="E68" s="16">
        <v>42976</v>
      </c>
      <c r="F68" s="16">
        <v>43062</v>
      </c>
      <c r="G68" s="12">
        <f t="shared" si="3"/>
        <v>43122</v>
      </c>
      <c r="H68" s="12">
        <v>43251</v>
      </c>
      <c r="I68" s="5">
        <f t="shared" si="4"/>
        <v>129</v>
      </c>
      <c r="J68" s="18">
        <v>6914.74</v>
      </c>
      <c r="K68" s="6">
        <f t="shared" si="5"/>
        <v>892001.46</v>
      </c>
    </row>
    <row r="69" spans="1:11">
      <c r="A69" s="15" t="s">
        <v>80</v>
      </c>
      <c r="B69" s="16" t="s">
        <v>81</v>
      </c>
      <c r="C69" s="5">
        <v>2018</v>
      </c>
      <c r="D69" s="17">
        <v>1</v>
      </c>
      <c r="E69" s="16">
        <v>43011</v>
      </c>
      <c r="F69" s="16">
        <v>43011</v>
      </c>
      <c r="G69" s="12">
        <f t="shared" si="3"/>
        <v>43071</v>
      </c>
      <c r="H69" s="12">
        <v>43255</v>
      </c>
      <c r="I69" s="5">
        <f t="shared" si="4"/>
        <v>182</v>
      </c>
      <c r="J69" s="18">
        <v>1527</v>
      </c>
      <c r="K69" s="6">
        <f t="shared" si="5"/>
        <v>277914</v>
      </c>
    </row>
    <row r="70" spans="1:11">
      <c r="A70" s="15" t="s">
        <v>80</v>
      </c>
      <c r="B70" s="16" t="s">
        <v>81</v>
      </c>
      <c r="C70" s="5">
        <v>2018</v>
      </c>
      <c r="D70" s="17">
        <v>1</v>
      </c>
      <c r="E70" s="16">
        <v>43011</v>
      </c>
      <c r="F70" s="16">
        <v>43011</v>
      </c>
      <c r="G70" s="12">
        <f t="shared" si="3"/>
        <v>43071</v>
      </c>
      <c r="H70" s="12">
        <v>43255</v>
      </c>
      <c r="I70" s="5">
        <f t="shared" si="4"/>
        <v>182</v>
      </c>
      <c r="J70" s="18">
        <v>1527</v>
      </c>
      <c r="K70" s="6">
        <f t="shared" si="5"/>
        <v>277914</v>
      </c>
    </row>
    <row r="71" spans="1:11">
      <c r="A71" s="15" t="s">
        <v>80</v>
      </c>
      <c r="B71" s="16" t="s">
        <v>81</v>
      </c>
      <c r="C71" s="5">
        <v>2018</v>
      </c>
      <c r="D71" s="17">
        <v>1</v>
      </c>
      <c r="E71" s="16">
        <v>43011</v>
      </c>
      <c r="F71" s="16">
        <v>43011</v>
      </c>
      <c r="G71" s="12">
        <f t="shared" si="3"/>
        <v>43071</v>
      </c>
      <c r="H71" s="12">
        <v>43255</v>
      </c>
      <c r="I71" s="5">
        <f t="shared" si="4"/>
        <v>182</v>
      </c>
      <c r="J71" s="18">
        <v>1527</v>
      </c>
      <c r="K71" s="6">
        <f t="shared" si="5"/>
        <v>277914</v>
      </c>
    </row>
    <row r="72" spans="1:11">
      <c r="A72" s="15" t="s">
        <v>80</v>
      </c>
      <c r="B72" s="16" t="s">
        <v>81</v>
      </c>
      <c r="C72" s="5">
        <v>2018</v>
      </c>
      <c r="D72" s="17">
        <v>1</v>
      </c>
      <c r="E72" s="16">
        <v>43011</v>
      </c>
      <c r="F72" s="16">
        <v>43011</v>
      </c>
      <c r="G72" s="12">
        <f t="shared" si="3"/>
        <v>43071</v>
      </c>
      <c r="H72" s="12">
        <v>43255</v>
      </c>
      <c r="I72" s="5">
        <f t="shared" si="4"/>
        <v>182</v>
      </c>
      <c r="J72" s="18">
        <v>1527</v>
      </c>
      <c r="K72" s="6">
        <f t="shared" si="5"/>
        <v>277914</v>
      </c>
    </row>
    <row r="73" spans="1:11">
      <c r="A73" s="15" t="s">
        <v>82</v>
      </c>
      <c r="B73" s="16" t="s">
        <v>83</v>
      </c>
      <c r="C73" s="5">
        <v>2018</v>
      </c>
      <c r="D73" s="17">
        <v>1</v>
      </c>
      <c r="E73" s="16">
        <v>42894</v>
      </c>
      <c r="F73" s="16">
        <v>42894</v>
      </c>
      <c r="G73" s="12">
        <f t="shared" si="3"/>
        <v>42954</v>
      </c>
      <c r="H73" s="12">
        <v>43255</v>
      </c>
      <c r="I73" s="5">
        <f t="shared" si="4"/>
        <v>297</v>
      </c>
      <c r="J73" s="18">
        <v>288.51</v>
      </c>
      <c r="K73" s="6">
        <f t="shared" si="5"/>
        <v>85687.47</v>
      </c>
    </row>
    <row r="74" spans="1:11">
      <c r="A74" s="15" t="s">
        <v>82</v>
      </c>
      <c r="B74" s="16" t="s">
        <v>83</v>
      </c>
      <c r="C74" s="5">
        <v>2018</v>
      </c>
      <c r="D74" s="17">
        <v>1</v>
      </c>
      <c r="E74" s="16">
        <v>42894</v>
      </c>
      <c r="F74" s="16">
        <v>42894</v>
      </c>
      <c r="G74" s="12">
        <f t="shared" si="3"/>
        <v>42954</v>
      </c>
      <c r="H74" s="12">
        <v>43255</v>
      </c>
      <c r="I74" s="5">
        <f t="shared" si="4"/>
        <v>297</v>
      </c>
      <c r="J74" s="18">
        <v>288.51</v>
      </c>
      <c r="K74" s="6">
        <f t="shared" si="5"/>
        <v>85687.47</v>
      </c>
    </row>
    <row r="75" spans="1:11">
      <c r="A75" s="15" t="s">
        <v>82</v>
      </c>
      <c r="B75" s="16" t="s">
        <v>83</v>
      </c>
      <c r="C75" s="5">
        <v>2018</v>
      </c>
      <c r="D75" s="17">
        <v>1</v>
      </c>
      <c r="E75" s="16">
        <v>42894</v>
      </c>
      <c r="F75" s="16">
        <v>42894</v>
      </c>
      <c r="G75" s="12">
        <f t="shared" si="3"/>
        <v>42954</v>
      </c>
      <c r="H75" s="12">
        <v>43255</v>
      </c>
      <c r="I75" s="5">
        <f t="shared" si="4"/>
        <v>297</v>
      </c>
      <c r="J75" s="18">
        <v>288.51</v>
      </c>
      <c r="K75" s="6">
        <f t="shared" si="5"/>
        <v>85687.47</v>
      </c>
    </row>
    <row r="76" spans="1:11">
      <c r="A76" s="15" t="s">
        <v>82</v>
      </c>
      <c r="B76" s="16" t="s">
        <v>83</v>
      </c>
      <c r="C76" s="5">
        <v>2018</v>
      </c>
      <c r="D76" s="17">
        <v>1</v>
      </c>
      <c r="E76" s="16">
        <v>42894</v>
      </c>
      <c r="F76" s="16">
        <v>42894</v>
      </c>
      <c r="G76" s="12">
        <f t="shared" si="3"/>
        <v>42954</v>
      </c>
      <c r="H76" s="12">
        <v>43255</v>
      </c>
      <c r="I76" s="5">
        <f t="shared" si="4"/>
        <v>297</v>
      </c>
      <c r="J76" s="18">
        <v>288.51</v>
      </c>
      <c r="K76" s="6">
        <f t="shared" si="5"/>
        <v>85687.47</v>
      </c>
    </row>
    <row r="77" spans="1:11">
      <c r="A77" s="15" t="s">
        <v>82</v>
      </c>
      <c r="B77" s="16" t="s">
        <v>83</v>
      </c>
      <c r="C77" s="5">
        <v>2018</v>
      </c>
      <c r="D77" s="17">
        <v>1</v>
      </c>
      <c r="E77" s="16">
        <v>42894</v>
      </c>
      <c r="F77" s="16">
        <v>42894</v>
      </c>
      <c r="G77" s="12">
        <f t="shared" si="3"/>
        <v>42954</v>
      </c>
      <c r="H77" s="12">
        <v>43255</v>
      </c>
      <c r="I77" s="5">
        <f t="shared" si="4"/>
        <v>297</v>
      </c>
      <c r="J77" s="18">
        <v>288.51</v>
      </c>
      <c r="K77" s="6">
        <f t="shared" si="5"/>
        <v>85687.47</v>
      </c>
    </row>
    <row r="78" spans="1:11">
      <c r="A78" s="15" t="s">
        <v>80</v>
      </c>
      <c r="B78" s="16" t="s">
        <v>81</v>
      </c>
      <c r="C78" s="5">
        <v>2018</v>
      </c>
      <c r="D78" s="17">
        <v>1</v>
      </c>
      <c r="E78" s="16">
        <v>43011</v>
      </c>
      <c r="F78" s="16">
        <v>43011</v>
      </c>
      <c r="G78" s="12">
        <f t="shared" si="3"/>
        <v>43071</v>
      </c>
      <c r="H78" s="12">
        <v>43255</v>
      </c>
      <c r="I78" s="5">
        <f t="shared" si="4"/>
        <v>182</v>
      </c>
      <c r="J78" s="18">
        <v>5</v>
      </c>
      <c r="K78" s="6">
        <f t="shared" si="5"/>
        <v>910</v>
      </c>
    </row>
    <row r="79" spans="1:11">
      <c r="A79" s="15" t="s">
        <v>80</v>
      </c>
      <c r="B79" s="16" t="s">
        <v>81</v>
      </c>
      <c r="C79" s="5">
        <v>2018</v>
      </c>
      <c r="D79" s="17">
        <v>1</v>
      </c>
      <c r="E79" s="16">
        <v>43011</v>
      </c>
      <c r="F79" s="16">
        <v>43011</v>
      </c>
      <c r="G79" s="12">
        <f t="shared" si="3"/>
        <v>43071</v>
      </c>
      <c r="H79" s="12">
        <v>43255</v>
      </c>
      <c r="I79" s="5">
        <f t="shared" si="4"/>
        <v>182</v>
      </c>
      <c r="J79" s="18">
        <v>5</v>
      </c>
      <c r="K79" s="6">
        <f t="shared" si="5"/>
        <v>910</v>
      </c>
    </row>
    <row r="80" spans="1:11">
      <c r="A80" s="15" t="s">
        <v>80</v>
      </c>
      <c r="B80" s="16" t="s">
        <v>81</v>
      </c>
      <c r="C80" s="5">
        <v>2018</v>
      </c>
      <c r="D80" s="17">
        <v>1</v>
      </c>
      <c r="E80" s="16">
        <v>43011</v>
      </c>
      <c r="F80" s="16">
        <v>43011</v>
      </c>
      <c r="G80" s="12">
        <f t="shared" si="3"/>
        <v>43071</v>
      </c>
      <c r="H80" s="12">
        <v>43255</v>
      </c>
      <c r="I80" s="5">
        <f t="shared" si="4"/>
        <v>182</v>
      </c>
      <c r="J80" s="18">
        <v>5</v>
      </c>
      <c r="K80" s="6">
        <f t="shared" si="5"/>
        <v>910</v>
      </c>
    </row>
    <row r="81" spans="1:11">
      <c r="A81" s="15" t="s">
        <v>80</v>
      </c>
      <c r="B81" s="16" t="s">
        <v>81</v>
      </c>
      <c r="C81" s="5">
        <v>2018</v>
      </c>
      <c r="D81" s="17">
        <v>1</v>
      </c>
      <c r="E81" s="16">
        <v>43011</v>
      </c>
      <c r="F81" s="16">
        <v>43011</v>
      </c>
      <c r="G81" s="12">
        <f t="shared" si="3"/>
        <v>43071</v>
      </c>
      <c r="H81" s="12">
        <v>43255</v>
      </c>
      <c r="I81" s="5">
        <f t="shared" si="4"/>
        <v>182</v>
      </c>
      <c r="J81" s="18">
        <v>5</v>
      </c>
      <c r="K81" s="6">
        <f t="shared" si="5"/>
        <v>910</v>
      </c>
    </row>
    <row r="82" spans="1:11">
      <c r="A82" s="15" t="s">
        <v>80</v>
      </c>
      <c r="B82" s="16" t="s">
        <v>81</v>
      </c>
      <c r="C82" s="5">
        <v>2018</v>
      </c>
      <c r="D82" s="17">
        <v>1</v>
      </c>
      <c r="E82" s="16">
        <v>43011</v>
      </c>
      <c r="F82" s="16">
        <v>43011</v>
      </c>
      <c r="G82" s="12">
        <f t="shared" si="3"/>
        <v>43071</v>
      </c>
      <c r="H82" s="12">
        <v>43255</v>
      </c>
      <c r="I82" s="5">
        <f t="shared" si="4"/>
        <v>182</v>
      </c>
      <c r="J82" s="18">
        <v>1527</v>
      </c>
      <c r="K82" s="6">
        <f t="shared" si="5"/>
        <v>277914</v>
      </c>
    </row>
    <row r="83" spans="1:11">
      <c r="A83" s="15" t="s">
        <v>80</v>
      </c>
      <c r="B83" s="16" t="s">
        <v>81</v>
      </c>
      <c r="C83" s="5">
        <v>2018</v>
      </c>
      <c r="D83" s="17">
        <v>1</v>
      </c>
      <c r="E83" s="16">
        <v>43011</v>
      </c>
      <c r="F83" s="16">
        <v>43011</v>
      </c>
      <c r="G83" s="12">
        <f t="shared" si="3"/>
        <v>43071</v>
      </c>
      <c r="H83" s="12">
        <v>43255</v>
      </c>
      <c r="I83" s="5">
        <f t="shared" si="4"/>
        <v>182</v>
      </c>
      <c r="J83" s="18">
        <v>1527</v>
      </c>
      <c r="K83" s="6">
        <f t="shared" si="5"/>
        <v>277914</v>
      </c>
    </row>
    <row r="84" spans="1:11">
      <c r="A84" s="15" t="s">
        <v>80</v>
      </c>
      <c r="B84" s="16" t="s">
        <v>81</v>
      </c>
      <c r="C84" s="5">
        <v>2018</v>
      </c>
      <c r="D84" s="17">
        <v>1</v>
      </c>
      <c r="E84" s="16">
        <v>43011</v>
      </c>
      <c r="F84" s="16">
        <v>43011</v>
      </c>
      <c r="G84" s="12">
        <f t="shared" si="3"/>
        <v>43071</v>
      </c>
      <c r="H84" s="12">
        <v>43255</v>
      </c>
      <c r="I84" s="5">
        <f t="shared" si="4"/>
        <v>182</v>
      </c>
      <c r="J84" s="18">
        <v>1527</v>
      </c>
      <c r="K84" s="6">
        <f t="shared" si="5"/>
        <v>277914</v>
      </c>
    </row>
    <row r="85" spans="1:11">
      <c r="A85" s="15" t="s">
        <v>80</v>
      </c>
      <c r="B85" s="16" t="s">
        <v>81</v>
      </c>
      <c r="C85" s="5">
        <v>2018</v>
      </c>
      <c r="D85" s="17">
        <v>1</v>
      </c>
      <c r="E85" s="16">
        <v>43011</v>
      </c>
      <c r="F85" s="16">
        <v>43011</v>
      </c>
      <c r="G85" s="12">
        <f t="shared" si="3"/>
        <v>43071</v>
      </c>
      <c r="H85" s="12">
        <v>43255</v>
      </c>
      <c r="I85" s="5">
        <f t="shared" si="4"/>
        <v>182</v>
      </c>
      <c r="J85" s="18">
        <v>1527</v>
      </c>
      <c r="K85" s="6">
        <f t="shared" si="5"/>
        <v>277914</v>
      </c>
    </row>
    <row r="86" spans="1:11">
      <c r="A86" s="15" t="s">
        <v>80</v>
      </c>
      <c r="B86" s="16" t="s">
        <v>81</v>
      </c>
      <c r="C86" s="5">
        <v>2018</v>
      </c>
      <c r="D86" s="17">
        <v>1</v>
      </c>
      <c r="E86" s="16">
        <v>43011</v>
      </c>
      <c r="F86" s="16">
        <v>43011</v>
      </c>
      <c r="G86" s="12">
        <f t="shared" si="3"/>
        <v>43071</v>
      </c>
      <c r="H86" s="12">
        <v>43255</v>
      </c>
      <c r="I86" s="5">
        <f t="shared" si="4"/>
        <v>182</v>
      </c>
      <c r="J86" s="18">
        <v>1533</v>
      </c>
      <c r="K86" s="6">
        <f t="shared" si="5"/>
        <v>279006</v>
      </c>
    </row>
    <row r="87" spans="1:11">
      <c r="A87" s="15" t="s">
        <v>80</v>
      </c>
      <c r="B87" s="16" t="s">
        <v>81</v>
      </c>
      <c r="C87" s="5">
        <v>2018</v>
      </c>
      <c r="D87" s="17">
        <v>1</v>
      </c>
      <c r="E87" s="16">
        <v>43011</v>
      </c>
      <c r="F87" s="16">
        <v>43011</v>
      </c>
      <c r="G87" s="12">
        <f t="shared" si="3"/>
        <v>43071</v>
      </c>
      <c r="H87" s="12">
        <v>43255</v>
      </c>
      <c r="I87" s="5">
        <f t="shared" si="4"/>
        <v>182</v>
      </c>
      <c r="J87" s="18">
        <v>1533</v>
      </c>
      <c r="K87" s="6">
        <f t="shared" si="5"/>
        <v>279006</v>
      </c>
    </row>
    <row r="88" spans="1:11">
      <c r="A88" s="15" t="s">
        <v>80</v>
      </c>
      <c r="B88" s="16" t="s">
        <v>81</v>
      </c>
      <c r="C88" s="5">
        <v>2018</v>
      </c>
      <c r="D88" s="17">
        <v>1</v>
      </c>
      <c r="E88" s="16">
        <v>43011</v>
      </c>
      <c r="F88" s="16">
        <v>43011</v>
      </c>
      <c r="G88" s="12">
        <f t="shared" si="3"/>
        <v>43071</v>
      </c>
      <c r="H88" s="12">
        <v>43255</v>
      </c>
      <c r="I88" s="5">
        <f t="shared" si="4"/>
        <v>182</v>
      </c>
      <c r="J88" s="18">
        <v>1533</v>
      </c>
      <c r="K88" s="6">
        <f t="shared" si="5"/>
        <v>279006</v>
      </c>
    </row>
    <row r="89" spans="1:11">
      <c r="A89" s="15" t="s">
        <v>80</v>
      </c>
      <c r="B89" s="16" t="s">
        <v>81</v>
      </c>
      <c r="C89" s="5">
        <v>2018</v>
      </c>
      <c r="D89" s="17">
        <v>1</v>
      </c>
      <c r="E89" s="16">
        <v>43011</v>
      </c>
      <c r="F89" s="16">
        <v>43011</v>
      </c>
      <c r="G89" s="12">
        <f t="shared" si="3"/>
        <v>43071</v>
      </c>
      <c r="H89" s="12">
        <v>43255</v>
      </c>
      <c r="I89" s="5">
        <f t="shared" si="4"/>
        <v>182</v>
      </c>
      <c r="J89" s="18">
        <v>1533</v>
      </c>
      <c r="K89" s="6">
        <f t="shared" si="5"/>
        <v>279006</v>
      </c>
    </row>
    <row r="90" spans="1:11">
      <c r="A90" s="15" t="s">
        <v>80</v>
      </c>
      <c r="B90" s="16" t="s">
        <v>81</v>
      </c>
      <c r="C90" s="5">
        <v>2018</v>
      </c>
      <c r="D90" s="17">
        <v>1</v>
      </c>
      <c r="E90" s="16">
        <v>43011</v>
      </c>
      <c r="F90" s="16">
        <v>43011</v>
      </c>
      <c r="G90" s="12">
        <f t="shared" si="3"/>
        <v>43071</v>
      </c>
      <c r="H90" s="12">
        <v>43256</v>
      </c>
      <c r="I90" s="5">
        <f t="shared" si="4"/>
        <v>183</v>
      </c>
      <c r="J90" s="18">
        <v>1527</v>
      </c>
      <c r="K90" s="6">
        <f t="shared" si="5"/>
        <v>279441</v>
      </c>
    </row>
    <row r="91" spans="1:11">
      <c r="A91" s="15" t="s">
        <v>80</v>
      </c>
      <c r="B91" s="16" t="s">
        <v>81</v>
      </c>
      <c r="C91" s="5">
        <v>2018</v>
      </c>
      <c r="D91" s="17">
        <v>1</v>
      </c>
      <c r="E91" s="16">
        <v>43011</v>
      </c>
      <c r="F91" s="16">
        <v>43011</v>
      </c>
      <c r="G91" s="12">
        <f t="shared" si="3"/>
        <v>43071</v>
      </c>
      <c r="H91" s="12">
        <v>43256</v>
      </c>
      <c r="I91" s="5">
        <f t="shared" si="4"/>
        <v>183</v>
      </c>
      <c r="J91" s="18">
        <v>1527</v>
      </c>
      <c r="K91" s="6">
        <f t="shared" si="5"/>
        <v>279441</v>
      </c>
    </row>
    <row r="92" spans="1:11">
      <c r="A92" s="15" t="s">
        <v>80</v>
      </c>
      <c r="B92" s="16" t="s">
        <v>81</v>
      </c>
      <c r="C92" s="5">
        <v>2018</v>
      </c>
      <c r="D92" s="17">
        <v>1</v>
      </c>
      <c r="E92" s="16">
        <v>43011</v>
      </c>
      <c r="F92" s="16">
        <v>43011</v>
      </c>
      <c r="G92" s="12">
        <f t="shared" si="3"/>
        <v>43071</v>
      </c>
      <c r="H92" s="12">
        <v>43256</v>
      </c>
      <c r="I92" s="5">
        <f t="shared" si="4"/>
        <v>183</v>
      </c>
      <c r="J92" s="18">
        <v>1527</v>
      </c>
      <c r="K92" s="6">
        <f t="shared" si="5"/>
        <v>279441</v>
      </c>
    </row>
    <row r="93" spans="1:11">
      <c r="A93" s="15" t="s">
        <v>80</v>
      </c>
      <c r="B93" s="16" t="s">
        <v>81</v>
      </c>
      <c r="C93" s="5">
        <v>2018</v>
      </c>
      <c r="D93" s="17">
        <v>1</v>
      </c>
      <c r="E93" s="16">
        <v>43011</v>
      </c>
      <c r="F93" s="16">
        <v>43011</v>
      </c>
      <c r="G93" s="12">
        <f t="shared" si="3"/>
        <v>43071</v>
      </c>
      <c r="H93" s="12">
        <v>43256</v>
      </c>
      <c r="I93" s="5">
        <f t="shared" si="4"/>
        <v>183</v>
      </c>
      <c r="J93" s="18">
        <v>1527</v>
      </c>
      <c r="K93" s="6">
        <f t="shared" si="5"/>
        <v>279441</v>
      </c>
    </row>
    <row r="94" spans="1:11">
      <c r="A94" s="15" t="s">
        <v>82</v>
      </c>
      <c r="B94" s="16" t="s">
        <v>83</v>
      </c>
      <c r="C94" s="5">
        <v>2018</v>
      </c>
      <c r="D94" s="17">
        <v>1</v>
      </c>
      <c r="E94" s="16">
        <v>42894</v>
      </c>
      <c r="F94" s="16">
        <v>42894</v>
      </c>
      <c r="G94" s="12">
        <f t="shared" si="3"/>
        <v>42954</v>
      </c>
      <c r="H94" s="12">
        <v>43256</v>
      </c>
      <c r="I94" s="5">
        <f t="shared" si="4"/>
        <v>298</v>
      </c>
      <c r="J94" s="18">
        <v>16.96</v>
      </c>
      <c r="K94" s="6">
        <f t="shared" si="5"/>
        <v>5054.08</v>
      </c>
    </row>
    <row r="95" spans="1:11">
      <c r="A95" s="15" t="s">
        <v>82</v>
      </c>
      <c r="B95" s="16" t="s">
        <v>83</v>
      </c>
      <c r="C95" s="5">
        <v>2018</v>
      </c>
      <c r="D95" s="17">
        <v>1</v>
      </c>
      <c r="E95" s="16">
        <v>42894</v>
      </c>
      <c r="F95" s="16">
        <v>42894</v>
      </c>
      <c r="G95" s="12">
        <f t="shared" si="3"/>
        <v>42954</v>
      </c>
      <c r="H95" s="12">
        <v>43270</v>
      </c>
      <c r="I95" s="5">
        <f t="shared" si="4"/>
        <v>312</v>
      </c>
      <c r="J95" s="18">
        <v>16.96</v>
      </c>
      <c r="K95" s="6">
        <f t="shared" si="5"/>
        <v>5291.52</v>
      </c>
    </row>
    <row r="96" spans="1:11">
      <c r="A96" s="15" t="s">
        <v>82</v>
      </c>
      <c r="B96" s="16" t="s">
        <v>83</v>
      </c>
      <c r="C96" s="5">
        <v>2018</v>
      </c>
      <c r="D96" s="17">
        <v>1</v>
      </c>
      <c r="E96" s="16">
        <v>42894</v>
      </c>
      <c r="F96" s="16">
        <v>42894</v>
      </c>
      <c r="G96" s="12">
        <f t="shared" si="3"/>
        <v>42954</v>
      </c>
      <c r="H96" s="12">
        <v>43273</v>
      </c>
      <c r="I96" s="5">
        <f t="shared" si="4"/>
        <v>315</v>
      </c>
      <c r="J96" s="18">
        <v>16.96</v>
      </c>
      <c r="K96" s="6">
        <f t="shared" si="5"/>
        <v>5342.4000000000005</v>
      </c>
    </row>
    <row r="97" spans="1:11">
      <c r="A97" s="15" t="s">
        <v>82</v>
      </c>
      <c r="B97" s="16" t="s">
        <v>83</v>
      </c>
      <c r="C97" s="5">
        <v>2018</v>
      </c>
      <c r="D97" s="17">
        <v>1</v>
      </c>
      <c r="E97" s="16">
        <v>42894</v>
      </c>
      <c r="F97" s="16">
        <v>42894</v>
      </c>
      <c r="G97" s="12">
        <f t="shared" si="3"/>
        <v>42954</v>
      </c>
      <c r="H97" s="12">
        <v>43273</v>
      </c>
      <c r="I97" s="5">
        <f t="shared" si="4"/>
        <v>315</v>
      </c>
      <c r="J97" s="18">
        <v>16.96</v>
      </c>
      <c r="K97" s="6">
        <f t="shared" si="5"/>
        <v>5342.4000000000005</v>
      </c>
    </row>
    <row r="98" spans="1:11">
      <c r="A98" s="15" t="s">
        <v>82</v>
      </c>
      <c r="B98" s="16" t="s">
        <v>83</v>
      </c>
      <c r="C98" s="5">
        <v>2018</v>
      </c>
      <c r="D98" s="17">
        <v>1</v>
      </c>
      <c r="E98" s="16">
        <v>42894</v>
      </c>
      <c r="F98" s="16">
        <v>42894</v>
      </c>
      <c r="G98" s="12">
        <f t="shared" si="3"/>
        <v>42954</v>
      </c>
      <c r="H98" s="12">
        <v>43273</v>
      </c>
      <c r="I98" s="5">
        <f t="shared" si="4"/>
        <v>315</v>
      </c>
      <c r="J98" s="18">
        <v>16.96</v>
      </c>
      <c r="K98" s="6">
        <f t="shared" si="5"/>
        <v>5342.4000000000005</v>
      </c>
    </row>
    <row r="99" spans="1:11">
      <c r="A99" s="15" t="s">
        <v>45</v>
      </c>
      <c r="B99" s="16" t="s">
        <v>46</v>
      </c>
      <c r="C99" s="5">
        <v>2018</v>
      </c>
      <c r="D99" s="17">
        <v>1552</v>
      </c>
      <c r="E99" s="16">
        <v>42794</v>
      </c>
      <c r="F99" s="16">
        <v>42816</v>
      </c>
      <c r="G99" s="12">
        <f t="shared" si="3"/>
        <v>42876</v>
      </c>
      <c r="H99" s="12">
        <v>43273</v>
      </c>
      <c r="I99" s="5">
        <f>DAYS360(G99,H99)</f>
        <v>391</v>
      </c>
      <c r="J99" s="18">
        <v>42772.59</v>
      </c>
      <c r="K99" s="6">
        <f t="shared" si="5"/>
        <v>16724082.689999999</v>
      </c>
    </row>
    <row r="100" spans="1:11">
      <c r="A100" s="15" t="s">
        <v>45</v>
      </c>
      <c r="B100" s="16" t="s">
        <v>46</v>
      </c>
      <c r="C100" s="5">
        <v>2018</v>
      </c>
      <c r="D100" s="17">
        <v>1672</v>
      </c>
      <c r="E100" s="16">
        <v>42917</v>
      </c>
      <c r="F100" s="16">
        <v>42942</v>
      </c>
      <c r="G100" s="12">
        <f t="shared" si="3"/>
        <v>43002</v>
      </c>
      <c r="H100" s="12">
        <v>43273</v>
      </c>
      <c r="I100" s="5">
        <f t="shared" si="4"/>
        <v>268</v>
      </c>
      <c r="J100" s="18">
        <v>22475</v>
      </c>
      <c r="K100" s="6">
        <f t="shared" si="5"/>
        <v>6023300</v>
      </c>
    </row>
    <row r="101" spans="1:11">
      <c r="A101" s="15" t="s">
        <v>45</v>
      </c>
      <c r="B101" s="16" t="s">
        <v>46</v>
      </c>
      <c r="C101" s="5">
        <v>2018</v>
      </c>
      <c r="D101" s="17">
        <v>1810</v>
      </c>
      <c r="E101" s="16">
        <v>43069</v>
      </c>
      <c r="F101" s="16">
        <v>43076</v>
      </c>
      <c r="G101" s="12">
        <f t="shared" si="3"/>
        <v>43136</v>
      </c>
      <c r="H101" s="12">
        <v>43273</v>
      </c>
      <c r="I101" s="5">
        <f t="shared" si="4"/>
        <v>137</v>
      </c>
      <c r="J101" s="18">
        <v>33173.480000000003</v>
      </c>
      <c r="K101" s="6">
        <f t="shared" si="5"/>
        <v>4544766.7600000007</v>
      </c>
    </row>
    <row r="102" spans="1:11">
      <c r="A102" s="15" t="s">
        <v>45</v>
      </c>
      <c r="B102" s="16" t="s">
        <v>46</v>
      </c>
      <c r="C102" s="5">
        <v>2018</v>
      </c>
      <c r="D102" s="17">
        <v>1851</v>
      </c>
      <c r="E102" s="16">
        <v>43100</v>
      </c>
      <c r="F102" s="16">
        <v>43150</v>
      </c>
      <c r="G102" s="12">
        <f t="shared" si="3"/>
        <v>43210</v>
      </c>
      <c r="H102" s="12">
        <v>43273</v>
      </c>
      <c r="I102" s="5">
        <f t="shared" si="4"/>
        <v>62</v>
      </c>
      <c r="J102" s="18">
        <v>33173.480000000003</v>
      </c>
      <c r="K102" s="6">
        <f t="shared" si="5"/>
        <v>2056755.7600000002</v>
      </c>
    </row>
    <row r="103" spans="1:11">
      <c r="A103" s="15" t="s">
        <v>25</v>
      </c>
      <c r="B103" s="16" t="s">
        <v>26</v>
      </c>
      <c r="C103" s="5">
        <v>2018</v>
      </c>
      <c r="D103" s="17">
        <v>200153</v>
      </c>
      <c r="E103" s="16">
        <v>42794</v>
      </c>
      <c r="F103" s="16">
        <v>42814</v>
      </c>
      <c r="G103" s="12">
        <f t="shared" si="3"/>
        <v>42874</v>
      </c>
      <c r="H103" s="12">
        <v>43274</v>
      </c>
      <c r="I103" s="5">
        <f t="shared" si="4"/>
        <v>394</v>
      </c>
      <c r="J103" s="18">
        <v>1318.82</v>
      </c>
      <c r="K103" s="6">
        <f t="shared" si="5"/>
        <v>519615.07999999996</v>
      </c>
    </row>
    <row r="104" spans="1:11">
      <c r="A104" s="15" t="s">
        <v>41</v>
      </c>
      <c r="B104" s="16" t="s">
        <v>42</v>
      </c>
      <c r="C104" s="5">
        <v>2018</v>
      </c>
      <c r="D104" s="17">
        <v>1183</v>
      </c>
      <c r="E104" s="16">
        <v>43062</v>
      </c>
      <c r="F104" s="16">
        <v>43270</v>
      </c>
      <c r="G104" s="12">
        <f t="shared" si="3"/>
        <v>43330</v>
      </c>
      <c r="H104" s="12">
        <v>43275</v>
      </c>
      <c r="I104" s="5">
        <f t="shared" si="4"/>
        <v>-54</v>
      </c>
      <c r="J104" s="18">
        <v>980</v>
      </c>
      <c r="K104" s="6">
        <f t="shared" si="5"/>
        <v>-52920</v>
      </c>
    </row>
    <row r="105" spans="1:11">
      <c r="A105" s="15" t="s">
        <v>84</v>
      </c>
      <c r="B105" s="16" t="s">
        <v>85</v>
      </c>
      <c r="C105" s="5">
        <v>2018</v>
      </c>
      <c r="D105" s="17">
        <v>3815</v>
      </c>
      <c r="E105" s="16">
        <v>43091</v>
      </c>
      <c r="F105" s="16">
        <v>43145</v>
      </c>
      <c r="G105" s="12">
        <f t="shared" si="3"/>
        <v>43205</v>
      </c>
      <c r="H105" s="12">
        <v>43276</v>
      </c>
      <c r="I105" s="5">
        <f t="shared" si="4"/>
        <v>70</v>
      </c>
      <c r="J105" s="18">
        <v>5885.49</v>
      </c>
      <c r="K105" s="6">
        <f t="shared" si="5"/>
        <v>411984.3</v>
      </c>
    </row>
    <row r="106" spans="1:11">
      <c r="A106" s="15" t="s">
        <v>19</v>
      </c>
      <c r="B106" s="16" t="s">
        <v>20</v>
      </c>
      <c r="C106" s="5">
        <v>2018</v>
      </c>
      <c r="D106" s="17">
        <v>1041</v>
      </c>
      <c r="E106" s="16">
        <v>43054</v>
      </c>
      <c r="F106" s="16">
        <v>43251</v>
      </c>
      <c r="G106" s="12">
        <f t="shared" si="3"/>
        <v>43311</v>
      </c>
      <c r="H106" s="12">
        <v>43277</v>
      </c>
      <c r="I106" s="5">
        <f t="shared" si="4"/>
        <v>-34</v>
      </c>
      <c r="J106" s="18">
        <v>1095.5999999999999</v>
      </c>
      <c r="K106" s="6">
        <f t="shared" si="5"/>
        <v>-37250.399999999994</v>
      </c>
    </row>
    <row r="107" spans="1:11">
      <c r="A107" s="15" t="s">
        <v>86</v>
      </c>
      <c r="B107" s="16" t="s">
        <v>87</v>
      </c>
      <c r="C107" s="5">
        <v>2018</v>
      </c>
      <c r="D107" s="17">
        <v>192</v>
      </c>
      <c r="E107" s="16">
        <v>43069</v>
      </c>
      <c r="F107" s="16">
        <v>43098</v>
      </c>
      <c r="G107" s="12">
        <f t="shared" si="3"/>
        <v>43158</v>
      </c>
      <c r="H107" s="12">
        <v>43278</v>
      </c>
      <c r="I107" s="5">
        <f t="shared" si="4"/>
        <v>120</v>
      </c>
      <c r="J107" s="18">
        <v>758</v>
      </c>
      <c r="K107" s="6">
        <f t="shared" si="5"/>
        <v>90960</v>
      </c>
    </row>
    <row r="108" spans="1:11">
      <c r="A108" s="15" t="s">
        <v>23</v>
      </c>
      <c r="B108" s="16" t="s">
        <v>24</v>
      </c>
      <c r="C108" s="5">
        <v>2018</v>
      </c>
      <c r="D108" s="17">
        <v>220</v>
      </c>
      <c r="E108" s="16">
        <v>42838</v>
      </c>
      <c r="F108" s="16">
        <v>42852</v>
      </c>
      <c r="G108" s="12">
        <f t="shared" si="3"/>
        <v>42912</v>
      </c>
      <c r="H108" s="12">
        <v>43279</v>
      </c>
      <c r="I108" s="5">
        <f t="shared" si="4"/>
        <v>362</v>
      </c>
      <c r="J108" s="18">
        <v>918.66</v>
      </c>
      <c r="K108" s="6">
        <f t="shared" si="5"/>
        <v>332554.92</v>
      </c>
    </row>
    <row r="109" spans="1:11">
      <c r="A109" s="15" t="s">
        <v>88</v>
      </c>
      <c r="B109" s="16" t="s">
        <v>89</v>
      </c>
      <c r="C109" s="5">
        <v>2018</v>
      </c>
      <c r="D109" s="17">
        <v>497</v>
      </c>
      <c r="E109" s="16">
        <v>43034</v>
      </c>
      <c r="F109" s="16">
        <v>43067</v>
      </c>
      <c r="G109" s="12">
        <f t="shared" si="3"/>
        <v>43127</v>
      </c>
      <c r="H109" s="12">
        <v>43280</v>
      </c>
      <c r="I109" s="5">
        <f t="shared" si="4"/>
        <v>152</v>
      </c>
      <c r="J109" s="18">
        <v>2780</v>
      </c>
      <c r="K109" s="6">
        <f t="shared" si="5"/>
        <v>422560</v>
      </c>
    </row>
    <row r="110" spans="1:11">
      <c r="A110" s="15" t="s">
        <v>90</v>
      </c>
      <c r="B110" s="16" t="s">
        <v>91</v>
      </c>
      <c r="C110" s="5">
        <v>2018</v>
      </c>
      <c r="D110" s="17">
        <v>596</v>
      </c>
      <c r="E110" s="16">
        <v>43098</v>
      </c>
      <c r="F110" s="16">
        <v>43098</v>
      </c>
      <c r="G110" s="12">
        <f t="shared" si="3"/>
        <v>43158</v>
      </c>
      <c r="H110" s="12">
        <v>43281</v>
      </c>
      <c r="I110" s="5">
        <f t="shared" si="4"/>
        <v>123</v>
      </c>
      <c r="J110" s="18">
        <v>356</v>
      </c>
      <c r="K110" s="6">
        <f t="shared" si="5"/>
        <v>43788</v>
      </c>
    </row>
    <row r="111" spans="1:11">
      <c r="A111" s="15" t="s">
        <v>43</v>
      </c>
      <c r="B111" s="16" t="s">
        <v>44</v>
      </c>
      <c r="C111" s="5">
        <v>2018</v>
      </c>
      <c r="D111" s="17">
        <v>10916</v>
      </c>
      <c r="E111" s="16">
        <v>43008</v>
      </c>
      <c r="F111" s="16">
        <v>43259</v>
      </c>
      <c r="G111" s="12">
        <f t="shared" si="3"/>
        <v>43319</v>
      </c>
      <c r="H111" s="12">
        <v>43282</v>
      </c>
      <c r="I111" s="5">
        <f t="shared" si="4"/>
        <v>-36</v>
      </c>
      <c r="J111" s="18">
        <v>1176.24</v>
      </c>
      <c r="K111" s="6">
        <f t="shared" si="5"/>
        <v>-42344.639999999999</v>
      </c>
    </row>
    <row r="112" spans="1:11">
      <c r="J112" s="14">
        <f>SUM(J2:J111)</f>
        <v>443608.30000000005</v>
      </c>
      <c r="K112" s="14">
        <f>SUM(K2:K111)</f>
        <v>52350148.999999985</v>
      </c>
    </row>
    <row r="117" spans="1:11" ht="15" customHeight="1">
      <c r="I117" s="33" t="s">
        <v>103</v>
      </c>
      <c r="J117" s="33"/>
      <c r="K117" s="34">
        <f>K112/J112</f>
        <v>118.00985013129822</v>
      </c>
    </row>
    <row r="118" spans="1:11">
      <c r="I118" s="33"/>
      <c r="J118" s="33"/>
      <c r="K118" s="35"/>
    </row>
    <row r="119" spans="1:11" ht="50.25" customHeight="1">
      <c r="I119" s="33"/>
      <c r="J119" s="33"/>
      <c r="K119" s="36"/>
    </row>
    <row r="120" spans="1:11">
      <c r="A120" s="7" t="s">
        <v>47</v>
      </c>
      <c r="B120" s="7"/>
      <c r="C120" s="8" t="s">
        <v>48</v>
      </c>
      <c r="D120" s="7"/>
      <c r="E120" s="7"/>
      <c r="F120" s="7"/>
      <c r="G120" s="7"/>
      <c r="H120" s="9"/>
      <c r="I120" s="10"/>
    </row>
    <row r="121" spans="1:11">
      <c r="A121" s="10"/>
      <c r="B121" s="10"/>
      <c r="C121" s="37" t="s">
        <v>49</v>
      </c>
      <c r="D121" s="37"/>
      <c r="E121" s="37"/>
      <c r="F121" s="37"/>
      <c r="G121" s="37"/>
      <c r="H121" s="38"/>
      <c r="I121" s="37"/>
      <c r="J121" s="39"/>
      <c r="K121" s="13"/>
    </row>
    <row r="122" spans="1:11">
      <c r="A122" s="10"/>
      <c r="B122" s="10"/>
      <c r="C122" s="19" t="s">
        <v>50</v>
      </c>
      <c r="D122" s="19"/>
      <c r="E122" s="19"/>
      <c r="F122" s="19"/>
      <c r="G122" s="19"/>
      <c r="H122" s="20"/>
      <c r="I122" s="19"/>
    </row>
    <row r="123" spans="1:11">
      <c r="A123" s="11"/>
      <c r="B123" s="11"/>
      <c r="C123" s="19" t="s">
        <v>51</v>
      </c>
      <c r="D123" s="19"/>
      <c r="E123" s="19"/>
      <c r="F123" s="19"/>
      <c r="G123" s="19"/>
      <c r="H123" s="20"/>
      <c r="I123" s="19"/>
    </row>
    <row r="124" spans="1:11">
      <c r="A124" s="11"/>
      <c r="B124" s="11"/>
      <c r="C124" s="19" t="s">
        <v>52</v>
      </c>
      <c r="D124" s="19"/>
      <c r="E124" s="19"/>
      <c r="F124" s="19"/>
      <c r="G124" s="19"/>
      <c r="H124" s="20"/>
      <c r="I124" s="19"/>
    </row>
    <row r="126" spans="1:11" ht="15.75" thickBot="1"/>
    <row r="127" spans="1:11" ht="15.75" customHeight="1" thickTop="1">
      <c r="A127" s="21" t="s">
        <v>53</v>
      </c>
      <c r="B127" s="22"/>
      <c r="C127" s="22"/>
      <c r="D127" s="22"/>
      <c r="E127" s="22"/>
      <c r="F127" s="22"/>
      <c r="G127" s="22"/>
      <c r="H127" s="23"/>
      <c r="I127" s="24"/>
    </row>
    <row r="128" spans="1:11" ht="15" customHeight="1">
      <c r="A128" s="25"/>
      <c r="B128" s="26"/>
      <c r="C128" s="26"/>
      <c r="D128" s="26"/>
      <c r="E128" s="26"/>
      <c r="F128" s="26"/>
      <c r="G128" s="26"/>
      <c r="H128" s="27"/>
      <c r="I128" s="28"/>
    </row>
    <row r="129" spans="1:9" ht="15" customHeight="1">
      <c r="A129" s="25"/>
      <c r="B129" s="26"/>
      <c r="C129" s="26"/>
      <c r="D129" s="26"/>
      <c r="E129" s="26"/>
      <c r="F129" s="26"/>
      <c r="G129" s="26"/>
      <c r="H129" s="27"/>
      <c r="I129" s="28"/>
    </row>
    <row r="130" spans="1:9" ht="15" customHeight="1">
      <c r="A130" s="25"/>
      <c r="B130" s="26"/>
      <c r="C130" s="26"/>
      <c r="D130" s="26"/>
      <c r="E130" s="26"/>
      <c r="F130" s="26"/>
      <c r="G130" s="26"/>
      <c r="H130" s="27"/>
      <c r="I130" s="28"/>
    </row>
    <row r="131" spans="1:9" ht="15" customHeight="1">
      <c r="A131" s="25"/>
      <c r="B131" s="26"/>
      <c r="C131" s="26"/>
      <c r="D131" s="26"/>
      <c r="E131" s="26"/>
      <c r="F131" s="26"/>
      <c r="G131" s="26"/>
      <c r="H131" s="27"/>
      <c r="I131" s="28"/>
    </row>
    <row r="132" spans="1:9" ht="15.75" customHeight="1" thickBot="1">
      <c r="A132" s="29"/>
      <c r="B132" s="30"/>
      <c r="C132" s="30"/>
      <c r="D132" s="30"/>
      <c r="E132" s="30"/>
      <c r="F132" s="30"/>
      <c r="G132" s="30"/>
      <c r="H132" s="31"/>
      <c r="I132" s="32"/>
    </row>
    <row r="133" spans="1:9" ht="15.75" thickTop="1"/>
  </sheetData>
  <mergeCells count="7">
    <mergeCell ref="C123:I123"/>
    <mergeCell ref="C124:I124"/>
    <mergeCell ref="A127:I132"/>
    <mergeCell ref="I117:J119"/>
    <mergeCell ref="K117:K119"/>
    <mergeCell ref="C121:J121"/>
    <mergeCell ref="C122:I1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Nonni</dc:creator>
  <cp:lastModifiedBy>Nonni</cp:lastModifiedBy>
  <dcterms:created xsi:type="dcterms:W3CDTF">2018-06-21T14:32:21Z</dcterms:created>
  <dcterms:modified xsi:type="dcterms:W3CDTF">2018-07-20T12:25:46Z</dcterms:modified>
</cp:coreProperties>
</file>